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3"/>
  </bookViews>
  <sheets>
    <sheet name="羊场镇" sheetId="25" r:id="rId1"/>
    <sheet name="六龙镇" sheetId="24" r:id="rId2"/>
    <sheet name="马场镇新丰社区" sheetId="26" r:id="rId3"/>
    <sheet name="八堡乡中箐村" sheetId="27" r:id="rId4"/>
  </sheets>
  <definedNames>
    <definedName name="_xlnm._FilterDatabase" localSheetId="0" hidden="1">羊场镇!$A$1:$G$54</definedName>
    <definedName name="_xlnm._FilterDatabase" localSheetId="1" hidden="1">六龙镇!$A$1:$G$63</definedName>
    <definedName name="_xlnm._FilterDatabase" localSheetId="2" hidden="1">马场镇新丰社区!$A$1:$G$45</definedName>
    <definedName name="_xlnm._FilterDatabase" localSheetId="3" hidden="1">八堡乡中箐村!$A$1:$G$51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<sst xmlns="http://schemas.openxmlformats.org/spreadsheetml/2006/main" count="431" uniqueCount="104">
  <si>
    <t>附件：工程量清单报价表1</t>
  </si>
  <si>
    <t>羊场镇-穿岩社区、坪寨社区、桶井社区、羊场社区</t>
  </si>
  <si>
    <t>序号</t>
  </si>
  <si>
    <t>项目</t>
  </si>
  <si>
    <t>单位</t>
  </si>
  <si>
    <t>暂定数量</t>
  </si>
  <si>
    <t>固定不含税综合单价（元）</t>
  </si>
  <si>
    <t>不含税小计（元）</t>
  </si>
  <si>
    <t>备注</t>
  </si>
  <si>
    <t>一、田块整治工程</t>
  </si>
  <si>
    <t>表土剥离（人工配合）</t>
  </si>
  <si>
    <t>m3</t>
  </si>
  <si>
    <t>土方回填</t>
  </si>
  <si>
    <t>挖掘机挖土方</t>
  </si>
  <si>
    <t>石方机械开挖（人工配合）</t>
  </si>
  <si>
    <t>开挖石方外运</t>
  </si>
  <si>
    <t>土方开挖</t>
  </si>
  <si>
    <t>机械修筑土坎（人工配合）</t>
  </si>
  <si>
    <t>浆砌毛石基础（利旧）</t>
  </si>
  <si>
    <t>含辅材</t>
  </si>
  <si>
    <t>浆砌块石墙身（利旧）</t>
  </si>
  <si>
    <t>pvc管安装</t>
  </si>
  <si>
    <t>m</t>
  </si>
  <si>
    <t>变形缩缝</t>
  </si>
  <si>
    <t>m2</t>
  </si>
  <si>
    <t>砂浆勾缝</t>
  </si>
  <si>
    <t>排水滤囊</t>
  </si>
  <si>
    <t>C25混凝土压顶</t>
  </si>
  <si>
    <t>土地翻耕（人工配合）</t>
  </si>
  <si>
    <t>合计</t>
  </si>
  <si>
    <t>二、灌溉与排水工程</t>
  </si>
  <si>
    <t>新建50mm灌溉管</t>
  </si>
  <si>
    <t>新建40mm灌溉管</t>
  </si>
  <si>
    <t>新建32mm灌溉管</t>
  </si>
  <si>
    <t>给水栓</t>
  </si>
  <si>
    <t>个</t>
  </si>
  <si>
    <t>二、田间道路工程</t>
  </si>
  <si>
    <t>土方机械开挖（人工配合）</t>
  </si>
  <si>
    <t>路基整平夯实</t>
  </si>
  <si>
    <t>毛石垫层（20cm）</t>
  </si>
  <si>
    <t>碎石基层（10cm）</t>
  </si>
  <si>
    <t>C25混凝土路面（15cm）</t>
  </si>
  <si>
    <t>C20混凝土路肩</t>
  </si>
  <si>
    <t>路肩墙伸缩缝</t>
  </si>
  <si>
    <t>新建交通标识标牌基础</t>
  </si>
  <si>
    <t>普通钢模板制作安装</t>
  </si>
  <si>
    <t>单体工程标志牌</t>
  </si>
  <si>
    <t>块</t>
  </si>
  <si>
    <t>里程桩号牌</t>
  </si>
  <si>
    <t>缩 缝</t>
  </si>
  <si>
    <t>胀 缝（2.5m宽）</t>
  </si>
  <si>
    <t>道</t>
  </si>
  <si>
    <t>胀 缝（3m宽）</t>
  </si>
  <si>
    <t>胀 缝（3.5m宽）</t>
  </si>
  <si>
    <t>浆砌石挡墙</t>
  </si>
  <si>
    <t>泥结碎石路面（15cm）</t>
  </si>
  <si>
    <t>四、安装工程</t>
  </si>
  <si>
    <t>新建交通标识标牌</t>
  </si>
  <si>
    <t>新建交通标识标牌立柱安装</t>
  </si>
  <si>
    <t>根</t>
  </si>
  <si>
    <t>不含税总价（元）</t>
  </si>
  <si>
    <r>
      <rPr>
        <b/>
        <sz val="10"/>
        <color rgb="FF000000"/>
        <rFont val="宋体"/>
        <charset val="134"/>
      </rPr>
      <t>增值税</t>
    </r>
    <r>
      <rPr>
        <b/>
        <u/>
        <sz val="10"/>
        <color rgb="FF000000"/>
        <rFont val="宋体"/>
        <charset val="134"/>
      </rPr>
      <t xml:space="preserve">     </t>
    </r>
    <r>
      <rPr>
        <b/>
        <sz val="10"/>
        <color rgb="FF000000"/>
        <rFont val="宋体"/>
        <charset val="134"/>
      </rPr>
      <t>%</t>
    </r>
  </si>
  <si>
    <t>含税总计（元）</t>
  </si>
  <si>
    <t>附件：工程量清单报价表2</t>
  </si>
  <si>
    <t>六龙镇-方井村、青林社区、营盘村</t>
  </si>
  <si>
    <t>C20砼明渠</t>
  </si>
  <si>
    <t>沟槽土方人工开挖</t>
  </si>
  <si>
    <t>沟槽石方人工开挖</t>
  </si>
  <si>
    <t>沟渠土石方回填</t>
  </si>
  <si>
    <t>沟渠碎石垫层</t>
  </si>
  <si>
    <t>沟渠伸缩缝</t>
  </si>
  <si>
    <t>三、田间道路工程</t>
  </si>
  <si>
    <t>四、农田防护与生态环境保护工程</t>
  </si>
  <si>
    <t>C25钢筋砼盖板</t>
  </si>
  <si>
    <t>盖板钢筋制安</t>
  </si>
  <si>
    <t>t</t>
  </si>
  <si>
    <t>M7.5浆砌块石挡土墙</t>
  </si>
  <si>
    <t>M7.5浆砌块石基础</t>
  </si>
  <si>
    <t>2cm厚M10砂浆抹平面</t>
  </si>
  <si>
    <t>变形缝</t>
  </si>
  <si>
    <t>土石方回填</t>
  </si>
  <si>
    <t>75mmPVC排水管管</t>
  </si>
  <si>
    <t>干砌块石沟底</t>
  </si>
  <si>
    <t>五、安装工程</t>
  </si>
  <si>
    <t>土方机械开挖</t>
  </si>
  <si>
    <t>公示牌牌身</t>
  </si>
  <si>
    <t>公示牌瓷砖</t>
  </si>
  <si>
    <t>新建交通标识标牌安装</t>
  </si>
  <si>
    <r>
      <rPr>
        <b/>
        <sz val="10"/>
        <color rgb="FF000000"/>
        <rFont val="宋体"/>
        <charset val="134"/>
      </rPr>
      <t>增值税</t>
    </r>
    <r>
      <rPr>
        <b/>
        <u/>
        <sz val="10"/>
        <color rgb="FF000000"/>
        <rFont val="宋体"/>
        <charset val="134"/>
      </rPr>
      <t xml:space="preserve">    </t>
    </r>
    <r>
      <rPr>
        <b/>
        <sz val="10"/>
        <color rgb="FF000000"/>
        <rFont val="宋体"/>
        <charset val="134"/>
      </rPr>
      <t>%</t>
    </r>
  </si>
  <si>
    <t>附件：工程量清单报价表3</t>
  </si>
  <si>
    <t>马场镇-新丰社区</t>
  </si>
  <si>
    <t>dn75mm pvc管安装</t>
  </si>
  <si>
    <r>
      <rPr>
        <b/>
        <sz val="12"/>
        <color rgb="FF000000"/>
        <rFont val="宋体"/>
        <charset val="134"/>
      </rPr>
      <t>增值税</t>
    </r>
    <r>
      <rPr>
        <b/>
        <u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%</t>
    </r>
  </si>
  <si>
    <t>附件：工程量清单报价表4</t>
  </si>
  <si>
    <t>八堡乡-中箐村</t>
  </si>
  <si>
    <t>一、灌溉与排水工程</t>
  </si>
  <si>
    <t>沥青杉木伸缩缝</t>
  </si>
  <si>
    <t>M10浆砌块石挡土墙</t>
  </si>
  <si>
    <t>DN1000钢筋混凝土管（壁厚10mm）</t>
  </si>
  <si>
    <t>DN1500钢筋混凝土管（壁厚10mm）</t>
  </si>
  <si>
    <t>7.5M浆砌石挡墙</t>
  </si>
  <si>
    <t>M10浆砌片石基础</t>
  </si>
  <si>
    <t>M10浆砌片石挡墙</t>
  </si>
  <si>
    <t>DN50pvc管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</si>
</sst>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0_);[Red]\(0.000\)"/>
  </numFmts>
  <fonts count="40">
    <font>
      <sz val="11"/>
      <color rgb="FF000000"/>
      <name val="Arial"/>
      <charset val="20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204"/>
    </font>
    <font>
      <sz val="11"/>
      <color rgb="FF000000"/>
      <name val="宋体"/>
      <charset val="20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Arial"/>
      <charset val="0"/>
    </font>
    <font>
      <sz val="12"/>
      <color indexed="8"/>
      <name val="宋体"/>
      <charset val="134"/>
    </font>
    <font>
      <sz val="12"/>
      <name val="SimSun"/>
      <charset val="134"/>
    </font>
    <font>
      <sz val="10"/>
      <color indexed="8"/>
      <name val="黑体"/>
      <charset val="134"/>
    </font>
    <font>
      <sz val="10"/>
      <color rgb="FF000000"/>
      <name val="Arial"/>
      <charset val="204"/>
    </font>
    <font>
      <sz val="10"/>
      <name val="SimSun"/>
      <charset val="134"/>
    </font>
    <font>
      <b/>
      <sz val="10"/>
      <color rgb="FF000000"/>
      <name val="宋体"/>
      <charset val="134"/>
    </font>
    <font>
      <b/>
      <sz val="10"/>
      <color indexed="8"/>
      <name val="Arial"/>
      <charset val="0"/>
    </font>
    <font>
      <b/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rgb="FF000000"/>
      <name val="宋体"/>
      <charset val="134"/>
    </font>
    <font>
      <b/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3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39" applyNumberFormat="0" applyAlignment="0" applyProtection="0">
      <alignment vertical="center"/>
    </xf>
    <xf numFmtId="0" fontId="28" fillId="4" borderId="40" applyNumberFormat="0" applyAlignment="0" applyProtection="0">
      <alignment vertical="center"/>
    </xf>
    <xf numFmtId="0" fontId="29" fillId="4" borderId="39" applyNumberFormat="0" applyAlignment="0" applyProtection="0">
      <alignment vertical="center"/>
    </xf>
    <xf numFmtId="0" fontId="30" fillId="5" borderId="41" applyNumberFormat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41"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176" fontId="0" fillId="0" borderId="0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 wrapText="1" shrinkToFit="1"/>
    </xf>
    <xf numFmtId="0" fontId="3" fillId="0" borderId="10" xfId="0" applyNumberFormat="1" applyFont="1" applyFill="1" applyBorder="1" applyAlignment="1">
      <alignment horizontal="left" vertical="center" wrapText="1" shrinkToFit="1"/>
    </xf>
    <xf numFmtId="0" fontId="3" fillId="0" borderId="11" xfId="0" applyNumberFormat="1" applyFont="1" applyFill="1" applyBorder="1" applyAlignment="1">
      <alignment horizontal="center" vertical="center" wrapText="1" shrinkToFit="1"/>
    </xf>
    <xf numFmtId="176" fontId="3" fillId="0" borderId="1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 shrinkToFit="1"/>
    </xf>
    <xf numFmtId="0" fontId="3" fillId="0" borderId="1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 shrinkToFit="1"/>
    </xf>
    <xf numFmtId="0" fontId="3" fillId="0" borderId="17" xfId="0" applyNumberFormat="1" applyFont="1" applyFill="1" applyBorder="1" applyAlignment="1">
      <alignment horizontal="center" vertical="center" wrapText="1" shrinkToFit="1"/>
    </xf>
    <xf numFmtId="176" fontId="3" fillId="0" borderId="18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vertical="center" wrapText="1" shrinkToFit="1"/>
    </xf>
    <xf numFmtId="0" fontId="6" fillId="0" borderId="10" xfId="0" applyNumberFormat="1" applyFont="1" applyFill="1" applyBorder="1" applyAlignment="1">
      <alignment vertical="center" wrapText="1" shrinkToFit="1"/>
    </xf>
    <xf numFmtId="176" fontId="6" fillId="0" borderId="10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left" vertical="center" wrapText="1" shrinkToFit="1"/>
    </xf>
    <xf numFmtId="0" fontId="3" fillId="0" borderId="20" xfId="0" applyNumberFormat="1" applyFont="1" applyFill="1" applyBorder="1" applyAlignment="1">
      <alignment horizontal="center" vertical="center" wrapText="1" shrinkToFit="1"/>
    </xf>
    <xf numFmtId="0" fontId="3" fillId="0" borderId="20" xfId="0" applyFont="1" applyFill="1" applyBorder="1" applyAlignment="1">
      <alignment horizontal="left" vertical="center" wrapText="1" shrinkToFit="1"/>
    </xf>
    <xf numFmtId="0" fontId="3" fillId="0" borderId="21" xfId="0" applyNumberFormat="1" applyFont="1" applyFill="1" applyBorder="1" applyAlignment="1">
      <alignment horizontal="center" vertical="center" wrapText="1" shrinkToFit="1"/>
    </xf>
    <xf numFmtId="176" fontId="3" fillId="0" borderId="22" xfId="0" applyNumberFormat="1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vertical="center" wrapText="1" shrinkToFit="1"/>
    </xf>
    <xf numFmtId="0" fontId="6" fillId="0" borderId="24" xfId="0" applyNumberFormat="1" applyFont="1" applyFill="1" applyBorder="1" applyAlignment="1">
      <alignment vertical="center" wrapText="1" shrinkToFit="1"/>
    </xf>
    <xf numFmtId="176" fontId="6" fillId="0" borderId="24" xfId="0" applyNumberFormat="1" applyFont="1" applyFill="1" applyBorder="1" applyAlignment="1">
      <alignment horizontal="center" vertical="center" wrapText="1" shrinkToFit="1"/>
    </xf>
    <xf numFmtId="177" fontId="5" fillId="0" borderId="25" xfId="0" applyNumberFormat="1" applyFont="1" applyFill="1" applyBorder="1" applyAlignment="1">
      <alignment horizontal="center" vertical="center" wrapText="1"/>
    </xf>
    <xf numFmtId="177" fontId="6" fillId="0" borderId="24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right" vertical="center" wrapText="1" shrinkToFit="1"/>
    </xf>
    <xf numFmtId="0" fontId="6" fillId="0" borderId="10" xfId="0" applyNumberFormat="1" applyFont="1" applyFill="1" applyBorder="1" applyAlignment="1">
      <alignment horizontal="right" vertical="center" wrapText="1" shrinkToFit="1"/>
    </xf>
    <xf numFmtId="176" fontId="6" fillId="0" borderId="10" xfId="0" applyNumberFormat="1" applyFont="1" applyFill="1" applyBorder="1" applyAlignment="1">
      <alignment horizontal="right" vertical="center" wrapText="1" shrinkToFit="1"/>
    </xf>
    <xf numFmtId="177" fontId="6" fillId="0" borderId="1" xfId="0" applyNumberFormat="1" applyFont="1" applyFill="1" applyBorder="1" applyAlignment="1">
      <alignment horizontal="right" vertical="center" wrapText="1" shrinkToFit="1"/>
    </xf>
    <xf numFmtId="177" fontId="6" fillId="0" borderId="10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right" vertical="center" wrapText="1" shrinkToFit="1"/>
    </xf>
    <xf numFmtId="0" fontId="6" fillId="0" borderId="22" xfId="0" applyNumberFormat="1" applyFont="1" applyFill="1" applyBorder="1" applyAlignment="1">
      <alignment horizontal="right" vertical="center" wrapText="1" shrinkToFit="1"/>
    </xf>
    <xf numFmtId="176" fontId="6" fillId="0" borderId="22" xfId="0" applyNumberFormat="1" applyFont="1" applyFill="1" applyBorder="1" applyAlignment="1">
      <alignment horizontal="right" vertical="center" wrapText="1" shrinkToFit="1"/>
    </xf>
    <xf numFmtId="177" fontId="6" fillId="0" borderId="15" xfId="0" applyNumberFormat="1" applyFont="1" applyFill="1" applyBorder="1" applyAlignment="1">
      <alignment horizontal="right" vertical="center" wrapText="1" shrinkToFit="1"/>
    </xf>
    <xf numFmtId="0" fontId="8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center" vertical="center" wrapText="1"/>
    </xf>
    <xf numFmtId="177" fontId="0" fillId="0" borderId="25" xfId="0" applyNumberForma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left" vertical="center" wrapText="1" shrinkToFit="1"/>
    </xf>
    <xf numFmtId="0" fontId="10" fillId="0" borderId="10" xfId="0" applyNumberFormat="1" applyFont="1" applyFill="1" applyBorder="1" applyAlignment="1">
      <alignment horizontal="left" vertical="center" wrapText="1" shrinkToFit="1"/>
    </xf>
    <xf numFmtId="0" fontId="1" fillId="0" borderId="10" xfId="0" applyNumberFormat="1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 wrapText="1" shrinkToFit="1"/>
    </xf>
    <xf numFmtId="0" fontId="10" fillId="0" borderId="11" xfId="0" applyNumberFormat="1" applyFont="1" applyFill="1" applyBorder="1" applyAlignment="1">
      <alignment horizontal="left" vertical="center" wrapText="1" shrinkToFit="1"/>
    </xf>
    <xf numFmtId="0" fontId="10" fillId="0" borderId="11" xfId="0" applyNumberFormat="1" applyFont="1" applyFill="1" applyBorder="1" applyAlignment="1">
      <alignment horizontal="center" vertical="center" wrapText="1" shrinkToFit="1"/>
    </xf>
    <xf numFmtId="178" fontId="10" fillId="0" borderId="12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178" fontId="10" fillId="0" borderId="12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left" vertical="center" wrapText="1" shrinkToFit="1"/>
    </xf>
    <xf numFmtId="176" fontId="10" fillId="0" borderId="12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 shrinkToFit="1"/>
    </xf>
    <xf numFmtId="0" fontId="10" fillId="0" borderId="10" xfId="0" applyNumberFormat="1" applyFont="1" applyFill="1" applyBorder="1" applyAlignment="1">
      <alignment vertical="center" wrapText="1" shrinkToFit="1"/>
    </xf>
    <xf numFmtId="176" fontId="10" fillId="0" borderId="10" xfId="0" applyNumberFormat="1" applyFont="1" applyFill="1" applyBorder="1" applyAlignment="1">
      <alignment horizontal="center" vertical="center" wrapText="1" shrinkToFit="1"/>
    </xf>
    <xf numFmtId="177" fontId="10" fillId="0" borderId="1" xfId="0" applyNumberFormat="1" applyFont="1" applyFill="1" applyBorder="1" applyAlignment="1">
      <alignment horizontal="center" vertical="center" wrapText="1" shrinkToFit="1"/>
    </xf>
    <xf numFmtId="0" fontId="12" fillId="0" borderId="10" xfId="0" applyNumberFormat="1" applyFont="1" applyFill="1" applyBorder="1" applyAlignment="1">
      <alignment vertical="center"/>
    </xf>
    <xf numFmtId="176" fontId="12" fillId="0" borderId="1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vertical="center" wrapText="1" shrinkToFit="1"/>
    </xf>
    <xf numFmtId="0" fontId="7" fillId="0" borderId="10" xfId="0" applyNumberFormat="1" applyFont="1" applyFill="1" applyBorder="1" applyAlignment="1">
      <alignment vertical="center" wrapText="1" shrinkToFit="1"/>
    </xf>
    <xf numFmtId="176" fontId="7" fillId="0" borderId="10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8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3" fillId="0" borderId="29" xfId="0" applyNumberFormat="1" applyFont="1" applyFill="1" applyBorder="1" applyAlignment="1">
      <alignment horizontal="left" vertical="center" wrapText="1" shrinkToFi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 shrinkToFi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vertical="center" wrapText="1" shrinkToFit="1"/>
    </xf>
    <xf numFmtId="176" fontId="3" fillId="0" borderId="10" xfId="0" applyNumberFormat="1" applyFont="1" applyFill="1" applyBorder="1" applyAlignment="1">
      <alignment horizontal="center" vertical="center" wrapText="1" shrinkToFit="1"/>
    </xf>
    <xf numFmtId="177" fontId="3" fillId="0" borderId="1" xfId="0" applyNumberFormat="1" applyFont="1" applyFill="1" applyBorder="1" applyAlignment="1">
      <alignment horizontal="center" vertical="center" wrapText="1" shrinkToFit="1"/>
    </xf>
    <xf numFmtId="0" fontId="7" fillId="0" borderId="9" xfId="0" applyNumberFormat="1" applyFont="1" applyFill="1" applyBorder="1" applyAlignment="1">
      <alignment horizontal="right" vertical="center" wrapText="1" shrinkToFit="1"/>
    </xf>
    <xf numFmtId="0" fontId="7" fillId="0" borderId="10" xfId="0" applyNumberFormat="1" applyFont="1" applyFill="1" applyBorder="1" applyAlignment="1">
      <alignment horizontal="right" vertical="center" wrapText="1" shrinkToFit="1"/>
    </xf>
    <xf numFmtId="176" fontId="7" fillId="0" borderId="10" xfId="0" applyNumberFormat="1" applyFont="1" applyFill="1" applyBorder="1" applyAlignment="1">
      <alignment horizontal="right" vertical="center" wrapText="1" shrinkToFit="1"/>
    </xf>
    <xf numFmtId="177" fontId="7" fillId="0" borderId="1" xfId="0" applyNumberFormat="1" applyFont="1" applyFill="1" applyBorder="1" applyAlignment="1">
      <alignment horizontal="right" vertical="center" wrapText="1" shrinkToFit="1"/>
    </xf>
    <xf numFmtId="0" fontId="15" fillId="0" borderId="26" xfId="0" applyNumberFormat="1" applyFont="1" applyFill="1" applyBorder="1" applyAlignment="1">
      <alignment horizontal="right" vertical="center" wrapText="1" shrinkToFit="1"/>
    </xf>
    <xf numFmtId="0" fontId="7" fillId="0" borderId="22" xfId="0" applyNumberFormat="1" applyFont="1" applyFill="1" applyBorder="1" applyAlignment="1">
      <alignment horizontal="right" vertical="center" wrapText="1" shrinkToFit="1"/>
    </xf>
    <xf numFmtId="176" fontId="7" fillId="0" borderId="22" xfId="0" applyNumberFormat="1" applyFont="1" applyFill="1" applyBorder="1" applyAlignment="1">
      <alignment horizontal="right" vertical="center" wrapText="1" shrinkToFit="1"/>
    </xf>
    <xf numFmtId="177" fontId="7" fillId="0" borderId="15" xfId="0" applyNumberFormat="1" applyFont="1" applyFill="1" applyBorder="1" applyAlignment="1">
      <alignment horizontal="right" vertical="center" wrapText="1" shrinkToFit="1"/>
    </xf>
    <xf numFmtId="0" fontId="15" fillId="0" borderId="1" xfId="0" applyNumberFormat="1" applyFont="1" applyFill="1" applyBorder="1" applyAlignment="1">
      <alignment horizontal="right" vertical="center"/>
    </xf>
    <xf numFmtId="0" fontId="16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right" vertical="center"/>
    </xf>
    <xf numFmtId="177" fontId="16" fillId="0" borderId="1" xfId="0" applyNumberFormat="1" applyFont="1" applyFill="1" applyBorder="1" applyAlignment="1">
      <alignment horizontal="righ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 shrinkToFit="1"/>
    </xf>
    <xf numFmtId="176" fontId="7" fillId="0" borderId="18" xfId="0" applyNumberFormat="1" applyFont="1" applyFill="1" applyBorder="1" applyAlignment="1">
      <alignment horizontal="center" vertical="center" wrapText="1" shrinkToFit="1"/>
    </xf>
    <xf numFmtId="0" fontId="3" fillId="0" borderId="9" xfId="0" applyNumberFormat="1" applyFont="1" applyFill="1" applyBorder="1" applyAlignment="1">
      <alignment horizontal="center" vertical="center" wrapText="1" shrinkToFit="1"/>
    </xf>
    <xf numFmtId="0" fontId="7" fillId="0" borderId="30" xfId="0" applyNumberFormat="1" applyFont="1" applyFill="1" applyBorder="1" applyAlignment="1">
      <alignment horizontal="left" vertical="center" wrapText="1" shrinkToFit="1"/>
    </xf>
    <xf numFmtId="0" fontId="7" fillId="0" borderId="31" xfId="0" applyNumberFormat="1" applyFont="1" applyFill="1" applyBorder="1" applyAlignment="1">
      <alignment horizontal="left" vertical="center" wrapText="1" shrinkToFit="1"/>
    </xf>
    <xf numFmtId="0" fontId="3" fillId="0" borderId="23" xfId="0" applyNumberFormat="1" applyFont="1" applyFill="1" applyBorder="1" applyAlignment="1">
      <alignment horizontal="center" vertical="center" wrapText="1" shrinkToFit="1"/>
    </xf>
    <xf numFmtId="0" fontId="3" fillId="0" borderId="32" xfId="0" applyFont="1" applyFill="1" applyBorder="1" applyAlignment="1">
      <alignment horizontal="left" vertical="center" wrapText="1" shrinkToFit="1"/>
    </xf>
    <xf numFmtId="0" fontId="3" fillId="0" borderId="33" xfId="0" applyFont="1" applyFill="1" applyBorder="1" applyAlignment="1">
      <alignment horizontal="center" vertical="center" wrapText="1" shrinkToFit="1"/>
    </xf>
    <xf numFmtId="177" fontId="3" fillId="0" borderId="34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 shrinkToFit="1"/>
    </xf>
    <xf numFmtId="177" fontId="3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0"/>
  <sheetViews>
    <sheetView zoomScale="85" zoomScaleNormal="85" topLeftCell="A8" workbookViewId="0">
      <selection activeCell="H22" sqref="H22"/>
    </sheetView>
  </sheetViews>
  <sheetFormatPr defaultColWidth="8.8" defaultRowHeight="14.25" outlineLevelCol="6"/>
  <cols>
    <col min="1" max="1" width="6.375" style="1" customWidth="1"/>
    <col min="2" max="2" width="32.05" style="1" customWidth="1"/>
    <col min="3" max="3" width="10.2916666666667" style="1" customWidth="1"/>
    <col min="4" max="4" width="12.625" style="2" customWidth="1"/>
    <col min="5" max="5" width="11.8833333333333" style="3" customWidth="1"/>
    <col min="6" max="6" width="16" style="4" customWidth="1"/>
    <col min="7" max="7" width="10.2916666666667" style="4" customWidth="1"/>
    <col min="8" max="8" width="11.6"/>
    <col min="9" max="9" width="12.625"/>
    <col min="10" max="10" width="11.6"/>
  </cols>
  <sheetData>
    <row r="1" ht="27" customHeight="1" spans="1:7">
      <c r="A1" s="5" t="s">
        <v>0</v>
      </c>
      <c r="B1" s="5"/>
      <c r="C1" s="5"/>
      <c r="D1" s="6"/>
      <c r="E1" s="7"/>
      <c r="F1" s="8"/>
    </row>
    <row r="2" ht="21" customHeight="1" spans="1:7">
      <c r="A2" s="124" t="s">
        <v>1</v>
      </c>
      <c r="B2" s="125"/>
      <c r="C2" s="125"/>
      <c r="D2" s="126"/>
      <c r="E2" s="127"/>
      <c r="F2" s="125"/>
      <c r="G2" s="128"/>
    </row>
    <row r="3" ht="50" customHeight="1" spans="1:7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18" t="s">
        <v>8</v>
      </c>
    </row>
    <row r="4" ht="21" customHeight="1" spans="1:7">
      <c r="A4" s="19" t="s">
        <v>9</v>
      </c>
      <c r="B4" s="20"/>
      <c r="C4" s="92"/>
      <c r="D4" s="93"/>
      <c r="E4" s="94"/>
      <c r="F4" s="95"/>
      <c r="G4" s="96"/>
    </row>
    <row r="5" ht="21" customHeight="1" spans="1:7">
      <c r="A5" s="26">
        <v>1</v>
      </c>
      <c r="B5" s="27" t="s">
        <v>10</v>
      </c>
      <c r="C5" s="21" t="s">
        <v>11</v>
      </c>
      <c r="D5" s="129">
        <v>44446.889</v>
      </c>
      <c r="E5" s="23"/>
      <c r="F5" s="24">
        <f>D5*E5</f>
        <v>0</v>
      </c>
      <c r="G5" s="97"/>
    </row>
    <row r="6" ht="21" customHeight="1" spans="1:7">
      <c r="A6" s="26">
        <v>2</v>
      </c>
      <c r="B6" s="27" t="s">
        <v>12</v>
      </c>
      <c r="C6" s="21" t="s">
        <v>11</v>
      </c>
      <c r="D6" s="22">
        <v>45065.169</v>
      </c>
      <c r="E6" s="23"/>
      <c r="F6" s="24">
        <f t="shared" ref="F6:F19" si="0">D6*E6</f>
        <v>0</v>
      </c>
      <c r="G6" s="97"/>
    </row>
    <row r="7" ht="21" customHeight="1" spans="1:7">
      <c r="A7" s="26">
        <v>3</v>
      </c>
      <c r="B7" s="27" t="s">
        <v>13</v>
      </c>
      <c r="C7" s="21" t="s">
        <v>11</v>
      </c>
      <c r="D7" s="22">
        <v>141049.523</v>
      </c>
      <c r="E7" s="23"/>
      <c r="F7" s="24">
        <f t="shared" si="0"/>
        <v>0</v>
      </c>
      <c r="G7" s="97"/>
    </row>
    <row r="8" ht="21" customHeight="1" spans="1:7">
      <c r="A8" s="26">
        <v>4</v>
      </c>
      <c r="B8" s="98" t="s">
        <v>14</v>
      </c>
      <c r="C8" s="21" t="s">
        <v>11</v>
      </c>
      <c r="D8" s="22">
        <v>13850.007</v>
      </c>
      <c r="E8" s="23"/>
      <c r="F8" s="24">
        <f t="shared" si="0"/>
        <v>0</v>
      </c>
      <c r="G8" s="97"/>
    </row>
    <row r="9" ht="21" customHeight="1" spans="1:7">
      <c r="A9" s="26">
        <v>5</v>
      </c>
      <c r="B9" s="27" t="s">
        <v>15</v>
      </c>
      <c r="C9" s="21" t="s">
        <v>11</v>
      </c>
      <c r="D9" s="22">
        <v>13850.007</v>
      </c>
      <c r="E9" s="23"/>
      <c r="F9" s="24">
        <f t="shared" si="0"/>
        <v>0</v>
      </c>
      <c r="G9" s="97"/>
    </row>
    <row r="10" ht="21" customHeight="1" spans="1:7">
      <c r="A10" s="26">
        <v>6</v>
      </c>
      <c r="B10" s="27" t="s">
        <v>16</v>
      </c>
      <c r="C10" s="21" t="s">
        <v>11</v>
      </c>
      <c r="D10" s="22">
        <v>4609.8</v>
      </c>
      <c r="E10" s="23"/>
      <c r="F10" s="24">
        <f t="shared" si="0"/>
        <v>0</v>
      </c>
      <c r="G10" s="97"/>
    </row>
    <row r="11" ht="21" customHeight="1" spans="1:7">
      <c r="A11" s="26">
        <v>7</v>
      </c>
      <c r="B11" s="27" t="s">
        <v>17</v>
      </c>
      <c r="C11" s="21" t="s">
        <v>11</v>
      </c>
      <c r="D11" s="22">
        <v>12873.88</v>
      </c>
      <c r="E11" s="23"/>
      <c r="F11" s="24">
        <f t="shared" si="0"/>
        <v>0</v>
      </c>
      <c r="G11" s="97"/>
    </row>
    <row r="12" ht="21" customHeight="1" spans="1:7">
      <c r="A12" s="26">
        <v>8</v>
      </c>
      <c r="B12" s="27" t="s">
        <v>18</v>
      </c>
      <c r="C12" s="21" t="s">
        <v>11</v>
      </c>
      <c r="D12" s="22">
        <v>4098.92</v>
      </c>
      <c r="E12" s="23"/>
      <c r="F12" s="24">
        <f t="shared" si="0"/>
        <v>0</v>
      </c>
      <c r="G12" s="102" t="s">
        <v>19</v>
      </c>
    </row>
    <row r="13" ht="21" customHeight="1" spans="1:7">
      <c r="A13" s="26">
        <v>9</v>
      </c>
      <c r="B13" s="27" t="s">
        <v>20</v>
      </c>
      <c r="C13" s="21" t="s">
        <v>11</v>
      </c>
      <c r="D13" s="22">
        <v>11112.46</v>
      </c>
      <c r="E13" s="23"/>
      <c r="F13" s="24">
        <f t="shared" si="0"/>
        <v>0</v>
      </c>
      <c r="G13" s="102" t="s">
        <v>19</v>
      </c>
    </row>
    <row r="14" ht="21" customHeight="1" spans="1:7">
      <c r="A14" s="26">
        <v>10</v>
      </c>
      <c r="B14" s="27" t="s">
        <v>21</v>
      </c>
      <c r="C14" s="21" t="s">
        <v>22</v>
      </c>
      <c r="D14" s="22">
        <v>14355.6</v>
      </c>
      <c r="E14" s="23"/>
      <c r="F14" s="24">
        <f t="shared" si="0"/>
        <v>0</v>
      </c>
      <c r="G14" s="102"/>
    </row>
    <row r="15" ht="21" customHeight="1" spans="1:7">
      <c r="A15" s="26">
        <v>11</v>
      </c>
      <c r="B15" s="27" t="s">
        <v>23</v>
      </c>
      <c r="C15" s="21" t="s">
        <v>24</v>
      </c>
      <c r="D15" s="22">
        <v>1537.06</v>
      </c>
      <c r="E15" s="23"/>
      <c r="F15" s="24">
        <f t="shared" si="0"/>
        <v>0</v>
      </c>
      <c r="G15" s="97"/>
    </row>
    <row r="16" ht="21" customHeight="1" spans="1:7">
      <c r="A16" s="26">
        <v>12</v>
      </c>
      <c r="B16" s="27" t="s">
        <v>25</v>
      </c>
      <c r="C16" s="21" t="s">
        <v>24</v>
      </c>
      <c r="D16" s="22">
        <v>18223.08</v>
      </c>
      <c r="E16" s="23"/>
      <c r="F16" s="24">
        <f t="shared" si="0"/>
        <v>0</v>
      </c>
      <c r="G16" s="97"/>
    </row>
    <row r="17" ht="21" customHeight="1" spans="1:7">
      <c r="A17" s="26">
        <v>13</v>
      </c>
      <c r="B17" s="27" t="s">
        <v>26</v>
      </c>
      <c r="C17" s="21" t="s">
        <v>11</v>
      </c>
      <c r="D17" s="22">
        <v>35.02</v>
      </c>
      <c r="E17" s="23"/>
      <c r="F17" s="24">
        <f t="shared" si="0"/>
        <v>0</v>
      </c>
      <c r="G17" s="102" t="s">
        <v>19</v>
      </c>
    </row>
    <row r="18" ht="21" customHeight="1" spans="1:7">
      <c r="A18" s="26">
        <v>14</v>
      </c>
      <c r="B18" s="27" t="s">
        <v>27</v>
      </c>
      <c r="C18" s="21" t="s">
        <v>11</v>
      </c>
      <c r="D18" s="22">
        <v>14.36</v>
      </c>
      <c r="E18" s="23"/>
      <c r="F18" s="24">
        <f t="shared" si="0"/>
        <v>0</v>
      </c>
      <c r="G18" s="102"/>
    </row>
    <row r="19" ht="21" customHeight="1" spans="1:7">
      <c r="A19" s="26">
        <v>15</v>
      </c>
      <c r="B19" s="27" t="s">
        <v>28</v>
      </c>
      <c r="C19" s="21" t="s">
        <v>11</v>
      </c>
      <c r="D19" s="129">
        <v>44446.889</v>
      </c>
      <c r="E19" s="23"/>
      <c r="F19" s="24">
        <f t="shared" si="0"/>
        <v>0</v>
      </c>
      <c r="G19" s="97"/>
    </row>
    <row r="20" ht="21" customHeight="1" spans="1:7">
      <c r="A20" s="99" t="s">
        <v>29</v>
      </c>
      <c r="B20" s="100"/>
      <c r="C20" s="100"/>
      <c r="D20" s="101"/>
      <c r="E20" s="23"/>
      <c r="F20" s="40">
        <f>SUM(F5:F19)</f>
        <v>0</v>
      </c>
      <c r="G20" s="97"/>
    </row>
    <row r="21" ht="21" customHeight="1" spans="1:7">
      <c r="A21" s="19" t="s">
        <v>30</v>
      </c>
      <c r="B21" s="20"/>
      <c r="C21" s="41"/>
      <c r="D21" s="101"/>
      <c r="E21" s="23"/>
      <c r="F21" s="40"/>
      <c r="G21" s="97"/>
    </row>
    <row r="22" ht="21" customHeight="1" spans="1:7">
      <c r="A22" s="130">
        <v>1</v>
      </c>
      <c r="B22" s="32" t="s">
        <v>31</v>
      </c>
      <c r="C22" s="33" t="s">
        <v>22</v>
      </c>
      <c r="D22" s="131">
        <v>2364</v>
      </c>
      <c r="E22" s="35"/>
      <c r="F22" s="24">
        <f>E22*D22</f>
        <v>0</v>
      </c>
      <c r="G22" s="97"/>
    </row>
    <row r="23" ht="21" customHeight="1" spans="1:7">
      <c r="A23" s="132">
        <v>2</v>
      </c>
      <c r="B23" s="32" t="s">
        <v>32</v>
      </c>
      <c r="C23" s="33" t="s">
        <v>22</v>
      </c>
      <c r="D23" s="131">
        <v>971</v>
      </c>
      <c r="E23" s="35"/>
      <c r="F23" s="24">
        <f>E23*D23</f>
        <v>0</v>
      </c>
      <c r="G23" s="97"/>
    </row>
    <row r="24" ht="21" customHeight="1" spans="1:7">
      <c r="A24" s="132">
        <v>3</v>
      </c>
      <c r="B24" s="32" t="s">
        <v>33</v>
      </c>
      <c r="C24" s="33" t="s">
        <v>22</v>
      </c>
      <c r="D24" s="131">
        <v>7390</v>
      </c>
      <c r="E24" s="35"/>
      <c r="F24" s="24">
        <f>E24*D24</f>
        <v>0</v>
      </c>
      <c r="G24" s="97"/>
    </row>
    <row r="25" ht="21" customHeight="1" spans="1:7">
      <c r="A25" s="132">
        <v>4</v>
      </c>
      <c r="B25" s="32" t="s">
        <v>34</v>
      </c>
      <c r="C25" s="33" t="s">
        <v>35</v>
      </c>
      <c r="D25" s="131">
        <v>143</v>
      </c>
      <c r="E25" s="35"/>
      <c r="F25" s="24">
        <f>E25*D25</f>
        <v>0</v>
      </c>
      <c r="G25" s="97"/>
    </row>
    <row r="26" ht="21" customHeight="1" spans="1:7">
      <c r="A26" s="19"/>
      <c r="B26" s="20"/>
      <c r="C26" s="20"/>
      <c r="D26" s="101"/>
      <c r="E26" s="23"/>
      <c r="F26" s="40">
        <f>SUM(F22:F25)</f>
        <v>0</v>
      </c>
      <c r="G26" s="97"/>
    </row>
    <row r="27" ht="21" customHeight="1" spans="1:7">
      <c r="A27" s="19" t="s">
        <v>36</v>
      </c>
      <c r="B27" s="20"/>
      <c r="C27" s="41"/>
      <c r="D27" s="22"/>
      <c r="E27" s="23"/>
      <c r="F27" s="24"/>
      <c r="G27" s="97"/>
    </row>
    <row r="28" ht="21" customHeight="1" spans="1:7">
      <c r="A28" s="26">
        <v>1</v>
      </c>
      <c r="B28" s="27" t="s">
        <v>37</v>
      </c>
      <c r="C28" s="21" t="s">
        <v>11</v>
      </c>
      <c r="D28" s="22">
        <v>9803.82</v>
      </c>
      <c r="E28" s="23"/>
      <c r="F28" s="24">
        <f>D28*E28</f>
        <v>0</v>
      </c>
      <c r="G28" s="97"/>
    </row>
    <row r="29" ht="21" customHeight="1" spans="1:7">
      <c r="A29" s="26">
        <v>2</v>
      </c>
      <c r="B29" s="27" t="s">
        <v>14</v>
      </c>
      <c r="C29" s="21" t="s">
        <v>11</v>
      </c>
      <c r="D29" s="22">
        <v>1109.88</v>
      </c>
      <c r="E29" s="23"/>
      <c r="F29" s="24">
        <f t="shared" ref="F29:F46" si="1">D29*E29</f>
        <v>0</v>
      </c>
      <c r="G29" s="97"/>
    </row>
    <row r="30" ht="21" customHeight="1" spans="1:7">
      <c r="A30" s="26">
        <v>3</v>
      </c>
      <c r="B30" s="41" t="s">
        <v>12</v>
      </c>
      <c r="C30" s="21" t="s">
        <v>11</v>
      </c>
      <c r="D30" s="22">
        <v>5066.16</v>
      </c>
      <c r="E30" s="23"/>
      <c r="F30" s="24">
        <f t="shared" si="1"/>
        <v>0</v>
      </c>
      <c r="G30" s="97"/>
    </row>
    <row r="31" ht="21" customHeight="1" spans="1:7">
      <c r="A31" s="26">
        <v>4</v>
      </c>
      <c r="B31" s="41" t="s">
        <v>38</v>
      </c>
      <c r="C31" s="21" t="s">
        <v>24</v>
      </c>
      <c r="D31" s="22">
        <v>43429.34</v>
      </c>
      <c r="E31" s="23"/>
      <c r="F31" s="24">
        <f t="shared" si="1"/>
        <v>0</v>
      </c>
      <c r="G31" s="97"/>
    </row>
    <row r="32" ht="21" customHeight="1" spans="1:7">
      <c r="A32" s="26">
        <v>5</v>
      </c>
      <c r="B32" s="41" t="s">
        <v>39</v>
      </c>
      <c r="C32" s="21" t="s">
        <v>24</v>
      </c>
      <c r="D32" s="22">
        <v>28400</v>
      </c>
      <c r="E32" s="23"/>
      <c r="F32" s="24">
        <f t="shared" si="1"/>
        <v>0</v>
      </c>
      <c r="G32" s="97"/>
    </row>
    <row r="33" ht="21" customHeight="1" spans="1:7">
      <c r="A33" s="26">
        <v>6</v>
      </c>
      <c r="B33" s="41" t="s">
        <v>40</v>
      </c>
      <c r="C33" s="21" t="s">
        <v>24</v>
      </c>
      <c r="D33" s="22">
        <v>41811.08</v>
      </c>
      <c r="E33" s="23"/>
      <c r="F33" s="24">
        <f t="shared" si="1"/>
        <v>0</v>
      </c>
      <c r="G33" s="97"/>
    </row>
    <row r="34" ht="21" customHeight="1" spans="1:7">
      <c r="A34" s="26">
        <v>7</v>
      </c>
      <c r="B34" s="41" t="s">
        <v>41</v>
      </c>
      <c r="C34" s="21" t="s">
        <v>24</v>
      </c>
      <c r="D34" s="22">
        <v>37976</v>
      </c>
      <c r="E34" s="23"/>
      <c r="F34" s="24">
        <f t="shared" si="1"/>
        <v>0</v>
      </c>
      <c r="G34" s="97"/>
    </row>
    <row r="35" ht="21" customHeight="1" spans="1:7">
      <c r="A35" s="26">
        <v>8</v>
      </c>
      <c r="B35" s="41" t="s">
        <v>42</v>
      </c>
      <c r="C35" s="21" t="s">
        <v>11</v>
      </c>
      <c r="D35" s="22">
        <v>546.4</v>
      </c>
      <c r="E35" s="23"/>
      <c r="F35" s="24">
        <f t="shared" si="1"/>
        <v>0</v>
      </c>
      <c r="G35" s="97"/>
    </row>
    <row r="36" ht="21" customHeight="1" spans="1:7">
      <c r="A36" s="26">
        <v>9</v>
      </c>
      <c r="B36" s="41" t="s">
        <v>43</v>
      </c>
      <c r="C36" s="21" t="s">
        <v>24</v>
      </c>
      <c r="D36" s="22">
        <v>68.24</v>
      </c>
      <c r="E36" s="23"/>
      <c r="F36" s="24">
        <f t="shared" si="1"/>
        <v>0</v>
      </c>
      <c r="G36" s="102"/>
    </row>
    <row r="37" ht="21" customHeight="1" spans="1:7">
      <c r="A37" s="26">
        <v>10</v>
      </c>
      <c r="B37" s="41" t="s">
        <v>44</v>
      </c>
      <c r="C37" s="21" t="s">
        <v>11</v>
      </c>
      <c r="D37" s="22">
        <v>2.1</v>
      </c>
      <c r="E37" s="23"/>
      <c r="F37" s="24">
        <f t="shared" si="1"/>
        <v>0</v>
      </c>
      <c r="G37" s="102" t="s">
        <v>19</v>
      </c>
    </row>
    <row r="38" ht="21" customHeight="1" spans="1:7">
      <c r="A38" s="26">
        <v>11</v>
      </c>
      <c r="B38" s="41" t="s">
        <v>45</v>
      </c>
      <c r="C38" s="21" t="s">
        <v>24</v>
      </c>
      <c r="D38" s="22">
        <v>2748.8</v>
      </c>
      <c r="E38" s="23"/>
      <c r="F38" s="24">
        <f t="shared" si="1"/>
        <v>0</v>
      </c>
      <c r="G38" s="102" t="s">
        <v>19</v>
      </c>
    </row>
    <row r="39" ht="21" customHeight="1" spans="1:7">
      <c r="A39" s="26">
        <v>12</v>
      </c>
      <c r="B39" s="41" t="s">
        <v>46</v>
      </c>
      <c r="C39" s="21" t="s">
        <v>47</v>
      </c>
      <c r="D39" s="22">
        <v>26</v>
      </c>
      <c r="E39" s="23"/>
      <c r="F39" s="24">
        <f t="shared" si="1"/>
        <v>0</v>
      </c>
      <c r="G39" s="102" t="s">
        <v>19</v>
      </c>
    </row>
    <row r="40" ht="21" customHeight="1" spans="1:7">
      <c r="A40" s="26">
        <v>13</v>
      </c>
      <c r="B40" s="41" t="s">
        <v>48</v>
      </c>
      <c r="C40" s="21" t="s">
        <v>47</v>
      </c>
      <c r="D40" s="22">
        <v>148</v>
      </c>
      <c r="E40" s="23"/>
      <c r="F40" s="24">
        <f t="shared" si="1"/>
        <v>0</v>
      </c>
      <c r="G40" s="102" t="s">
        <v>19</v>
      </c>
    </row>
    <row r="41" ht="21" customHeight="1" spans="1:7">
      <c r="A41" s="26">
        <v>14</v>
      </c>
      <c r="B41" s="41" t="s">
        <v>49</v>
      </c>
      <c r="C41" s="21" t="s">
        <v>22</v>
      </c>
      <c r="D41" s="22">
        <v>6332</v>
      </c>
      <c r="E41" s="23"/>
      <c r="F41" s="24">
        <f t="shared" si="1"/>
        <v>0</v>
      </c>
      <c r="G41" s="102" t="s">
        <v>19</v>
      </c>
    </row>
    <row r="42" ht="21" customHeight="1" spans="1:7">
      <c r="A42" s="26">
        <v>15</v>
      </c>
      <c r="B42" s="41" t="s">
        <v>50</v>
      </c>
      <c r="C42" s="21" t="s">
        <v>51</v>
      </c>
      <c r="D42" s="22">
        <v>2</v>
      </c>
      <c r="E42" s="23"/>
      <c r="F42" s="24">
        <f t="shared" si="1"/>
        <v>0</v>
      </c>
      <c r="G42" s="102"/>
    </row>
    <row r="43" ht="21" customHeight="1" spans="1:7">
      <c r="A43" s="26">
        <v>16</v>
      </c>
      <c r="B43" s="41" t="s">
        <v>52</v>
      </c>
      <c r="C43" s="21" t="s">
        <v>51</v>
      </c>
      <c r="D43" s="22">
        <v>28</v>
      </c>
      <c r="E43" s="23"/>
      <c r="F43" s="24">
        <f t="shared" si="1"/>
        <v>0</v>
      </c>
      <c r="G43" s="102"/>
    </row>
    <row r="44" ht="21" customHeight="1" spans="1:7">
      <c r="A44" s="26">
        <v>17</v>
      </c>
      <c r="B44" s="41" t="s">
        <v>53</v>
      </c>
      <c r="C44" s="21" t="s">
        <v>51</v>
      </c>
      <c r="D44" s="22">
        <v>12</v>
      </c>
      <c r="E44" s="23"/>
      <c r="F44" s="24">
        <f t="shared" si="1"/>
        <v>0</v>
      </c>
      <c r="G44" s="102"/>
    </row>
    <row r="45" ht="21" customHeight="1" spans="1:7">
      <c r="A45" s="26">
        <v>18</v>
      </c>
      <c r="B45" s="41" t="s">
        <v>54</v>
      </c>
      <c r="C45" s="21" t="s">
        <v>11</v>
      </c>
      <c r="D45" s="22">
        <v>46.46</v>
      </c>
      <c r="E45" s="23"/>
      <c r="F45" s="24">
        <f t="shared" si="1"/>
        <v>0</v>
      </c>
      <c r="G45" s="102" t="s">
        <v>19</v>
      </c>
    </row>
    <row r="46" ht="21" customHeight="1" spans="1:7">
      <c r="A46" s="26">
        <v>19</v>
      </c>
      <c r="B46" s="41" t="s">
        <v>55</v>
      </c>
      <c r="C46" s="21" t="s">
        <v>24</v>
      </c>
      <c r="D46" s="22">
        <v>4055.42</v>
      </c>
      <c r="E46" s="23"/>
      <c r="F46" s="24">
        <f t="shared" si="1"/>
        <v>0</v>
      </c>
      <c r="G46" s="102"/>
    </row>
    <row r="47" ht="21" customHeight="1" spans="1:7">
      <c r="A47" s="99" t="s">
        <v>29</v>
      </c>
      <c r="B47" s="100"/>
      <c r="C47" s="100"/>
      <c r="D47" s="101"/>
      <c r="E47" s="23"/>
      <c r="F47" s="40">
        <f>SUM(F28:F46)</f>
        <v>0</v>
      </c>
      <c r="G47" s="97"/>
    </row>
    <row r="48" ht="21" customHeight="1" spans="1:7">
      <c r="A48" s="133" t="s">
        <v>56</v>
      </c>
      <c r="B48" s="134"/>
      <c r="C48" s="134"/>
      <c r="D48" s="134"/>
      <c r="E48" s="23"/>
      <c r="F48" s="40"/>
      <c r="G48" s="97"/>
    </row>
    <row r="49" ht="21" customHeight="1" spans="1:7">
      <c r="A49" s="135">
        <v>1</v>
      </c>
      <c r="B49" s="136" t="s">
        <v>57</v>
      </c>
      <c r="C49" s="137" t="s">
        <v>47</v>
      </c>
      <c r="D49" s="138">
        <v>15</v>
      </c>
      <c r="E49" s="23"/>
      <c r="F49" s="24">
        <f>E49*D49</f>
        <v>0</v>
      </c>
      <c r="G49" s="97"/>
    </row>
    <row r="50" ht="21" customHeight="1" spans="1:7">
      <c r="A50" s="132">
        <v>2</v>
      </c>
      <c r="B50" s="32" t="s">
        <v>58</v>
      </c>
      <c r="C50" s="139" t="s">
        <v>59</v>
      </c>
      <c r="D50" s="140">
        <v>15</v>
      </c>
      <c r="E50" s="108"/>
      <c r="F50" s="24">
        <f>E50*D50</f>
        <v>0</v>
      </c>
      <c r="G50" s="97"/>
    </row>
    <row r="51" ht="21" customHeight="1" spans="1:7">
      <c r="A51" s="99"/>
      <c r="B51" s="100"/>
      <c r="C51" s="100"/>
      <c r="D51" s="101"/>
      <c r="E51" s="23"/>
      <c r="F51" s="40">
        <f>SUM(F49:F50)</f>
        <v>0</v>
      </c>
      <c r="G51" s="97"/>
    </row>
    <row r="52" ht="21" customHeight="1" spans="1:7">
      <c r="A52" s="112" t="s">
        <v>60</v>
      </c>
      <c r="B52" s="113"/>
      <c r="C52" s="113"/>
      <c r="D52" s="114"/>
      <c r="E52" s="115"/>
      <c r="F52" s="40">
        <f>F47+F26+F20+F51</f>
        <v>0</v>
      </c>
      <c r="G52" s="97"/>
    </row>
    <row r="53" ht="21" customHeight="1" spans="1:7">
      <c r="A53" s="116" t="s">
        <v>61</v>
      </c>
      <c r="B53" s="117"/>
      <c r="C53" s="117"/>
      <c r="D53" s="118"/>
      <c r="E53" s="119"/>
      <c r="F53" s="40">
        <f>F52*0.03</f>
        <v>0</v>
      </c>
      <c r="G53" s="97"/>
    </row>
    <row r="54" ht="21" customHeight="1" spans="1:7">
      <c r="A54" s="120" t="s">
        <v>62</v>
      </c>
      <c r="B54" s="121"/>
      <c r="C54" s="121"/>
      <c r="D54" s="122"/>
      <c r="E54" s="123"/>
      <c r="F54" s="40">
        <f>F52+F53</f>
        <v>0</v>
      </c>
      <c r="G54" s="97"/>
    </row>
    <row r="55" spans="1:7">
      <c r="E55" s="70"/>
    </row>
    <row r="56" spans="1:7">
      <c r="E56" s="70"/>
    </row>
    <row r="57" spans="1:7">
      <c r="E57" s="70"/>
    </row>
    <row r="58" spans="1:7">
      <c r="E58" s="70"/>
    </row>
    <row r="59" spans="1:7">
      <c r="E59" s="70"/>
    </row>
    <row r="60" spans="1:7">
      <c r="E60" s="70"/>
    </row>
    <row r="61" spans="1:7">
      <c r="E61" s="70"/>
    </row>
    <row r="62" spans="1:7">
      <c r="E62" s="70"/>
    </row>
    <row r="63" spans="1:7">
      <c r="E63" s="70"/>
    </row>
    <row r="64" spans="1:7">
      <c r="E64" s="70"/>
    </row>
    <row r="65" spans="5:5">
      <c r="E65" s="70"/>
    </row>
    <row r="66" spans="5:5">
      <c r="E66" s="70"/>
    </row>
    <row r="67" spans="5:5">
      <c r="E67" s="70"/>
    </row>
    <row r="68" spans="5:5">
      <c r="E68" s="70"/>
    </row>
    <row r="69" spans="5:5">
      <c r="E69" s="70"/>
    </row>
    <row r="70" spans="5:5">
      <c r="E70" s="70"/>
    </row>
    <row r="71" spans="5:5">
      <c r="E71" s="70"/>
    </row>
    <row r="72" spans="5:5">
      <c r="E72" s="70"/>
    </row>
    <row r="73" spans="5:5">
      <c r="E73" s="70"/>
    </row>
    <row r="74" spans="5:5">
      <c r="E74" s="70"/>
    </row>
    <row r="75" spans="5:5">
      <c r="E75" s="70"/>
    </row>
    <row r="76" spans="5:5">
      <c r="E76" s="70"/>
    </row>
    <row r="77" spans="5:5">
      <c r="E77" s="70"/>
    </row>
    <row r="78" spans="5:5">
      <c r="E78" s="70"/>
    </row>
    <row r="79" spans="5:5">
      <c r="E79" s="70"/>
    </row>
    <row r="80" spans="5:5">
      <c r="E80" s="70"/>
    </row>
    <row r="81" spans="5:5">
      <c r="E81" s="70"/>
    </row>
    <row r="82" spans="5:5">
      <c r="E82" s="70"/>
    </row>
    <row r="83" spans="5:5">
      <c r="E83" s="70"/>
    </row>
    <row r="84" spans="5:5">
      <c r="E84" s="70"/>
    </row>
    <row r="85" spans="5:5">
      <c r="E85" s="70"/>
    </row>
    <row r="86" spans="5:5">
      <c r="E86" s="70"/>
    </row>
    <row r="87" spans="5:5">
      <c r="E87" s="70"/>
    </row>
    <row r="88" spans="5:5">
      <c r="E88" s="70"/>
    </row>
    <row r="89" spans="5:5">
      <c r="E89" s="70"/>
    </row>
    <row r="90" spans="5:5">
      <c r="E90" s="70"/>
    </row>
    <row r="91" spans="5:5">
      <c r="E91" s="70"/>
    </row>
    <row r="92" spans="5:5">
      <c r="E92" s="70"/>
    </row>
    <row r="93" spans="5:5">
      <c r="E93" s="70"/>
    </row>
    <row r="94" spans="5:5">
      <c r="E94" s="70"/>
    </row>
    <row r="95" spans="5:5">
      <c r="E95" s="70"/>
    </row>
    <row r="96" spans="5:5">
      <c r="E96" s="70"/>
    </row>
    <row r="97" spans="5:5">
      <c r="E97" s="70"/>
    </row>
    <row r="98" spans="5:5">
      <c r="E98" s="70"/>
    </row>
    <row r="99" spans="5:5">
      <c r="E99" s="70"/>
    </row>
    <row r="100" spans="5:5">
      <c r="E100" s="70"/>
    </row>
    <row r="101" spans="5:5">
      <c r="E101" s="70"/>
    </row>
    <row r="102" spans="5:5">
      <c r="E102" s="70"/>
    </row>
    <row r="103" spans="5:5">
      <c r="E103" s="70"/>
    </row>
    <row r="104" spans="5:5">
      <c r="E104" s="70"/>
    </row>
    <row r="105" spans="5:5">
      <c r="E105" s="70"/>
    </row>
    <row r="106" spans="5:5">
      <c r="E106" s="70"/>
    </row>
    <row r="107" spans="5:5">
      <c r="E107" s="70"/>
    </row>
    <row r="108" spans="5:5">
      <c r="E108" s="70"/>
    </row>
    <row r="109" spans="5:5">
      <c r="E109" s="70"/>
    </row>
    <row r="110" spans="5:5">
      <c r="E110" s="71"/>
    </row>
  </sheetData>
  <autoFilter xmlns:etc="http://www.wps.cn/officeDocument/2017/etCustomData" ref="A1:G54" etc:filterBottomFollowUsedRange="0">
    <extLst/>
  </autoFilter>
  <mergeCells count="9">
    <mergeCell ref="A1:F1"/>
    <mergeCell ref="A2:G2"/>
    <mergeCell ref="A4:B4"/>
    <mergeCell ref="A21:C21"/>
    <mergeCell ref="A27:C27"/>
    <mergeCell ref="A48:D48"/>
    <mergeCell ref="A52:E52"/>
    <mergeCell ref="A53:E53"/>
    <mergeCell ref="A54:E54"/>
  </mergeCells>
  <pageMargins left="0.75" right="0.75" top="1" bottom="1" header="0.5" footer="0.5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9"/>
  <sheetViews>
    <sheetView workbookViewId="0">
      <selection activeCell="G15" sqref="G15"/>
    </sheetView>
  </sheetViews>
  <sheetFormatPr defaultColWidth="8.8" defaultRowHeight="14.25" outlineLevelCol="6"/>
  <cols>
    <col min="1" max="1" width="5.625" style="1" customWidth="1"/>
    <col min="2" max="2" width="32.05" style="1" customWidth="1"/>
    <col min="3" max="3" width="8.875" style="1" customWidth="1"/>
    <col min="4" max="4" width="10.2916666666667" style="2" customWidth="1"/>
    <col min="5" max="5" width="11.8833333333333" style="3" customWidth="1"/>
    <col min="6" max="6" width="14.5" style="4" customWidth="1"/>
    <col min="7" max="7" width="10.2916666666667" style="4" customWidth="1"/>
    <col min="8" max="8" width="11.6"/>
    <col min="9" max="9" width="12.625"/>
    <col min="10" max="10" width="11.6"/>
  </cols>
  <sheetData>
    <row r="1" ht="27" customHeight="1" spans="1:7">
      <c r="A1" s="5" t="s">
        <v>63</v>
      </c>
      <c r="B1" s="5"/>
      <c r="C1" s="5"/>
      <c r="D1" s="6"/>
      <c r="E1" s="7"/>
      <c r="F1" s="8"/>
    </row>
    <row r="2" ht="21" customHeight="1" spans="1:7">
      <c r="A2" s="9" t="s">
        <v>64</v>
      </c>
      <c r="B2" s="10"/>
      <c r="C2" s="10"/>
      <c r="D2" s="11"/>
      <c r="E2" s="12"/>
      <c r="F2" s="10"/>
      <c r="G2" s="13"/>
    </row>
    <row r="3" ht="50" customHeight="1" spans="1:7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18" t="s">
        <v>8</v>
      </c>
    </row>
    <row r="4" ht="21" customHeight="1" spans="1:7">
      <c r="A4" s="19" t="s">
        <v>9</v>
      </c>
      <c r="B4" s="20"/>
      <c r="C4" s="92"/>
      <c r="D4" s="93"/>
      <c r="E4" s="94"/>
      <c r="F4" s="95"/>
      <c r="G4" s="96"/>
    </row>
    <row r="5" ht="21" customHeight="1" spans="1:7">
      <c r="A5" s="26">
        <v>1</v>
      </c>
      <c r="B5" s="27" t="s">
        <v>13</v>
      </c>
      <c r="C5" s="21" t="s">
        <v>11</v>
      </c>
      <c r="D5" s="22">
        <v>8000.04</v>
      </c>
      <c r="E5" s="23"/>
      <c r="F5" s="24">
        <f>D5*E5</f>
        <v>0</v>
      </c>
      <c r="G5" s="97"/>
    </row>
    <row r="6" ht="21" customHeight="1" spans="1:7">
      <c r="A6" s="26">
        <v>2</v>
      </c>
      <c r="B6" s="98" t="s">
        <v>14</v>
      </c>
      <c r="C6" s="21" t="s">
        <v>11</v>
      </c>
      <c r="D6" s="22">
        <v>3200.016</v>
      </c>
      <c r="E6" s="23"/>
      <c r="F6" s="24">
        <f>D6*E6</f>
        <v>0</v>
      </c>
      <c r="G6" s="97"/>
    </row>
    <row r="7" ht="21" customHeight="1" spans="1:7">
      <c r="A7" s="26">
        <v>3</v>
      </c>
      <c r="B7" s="27" t="s">
        <v>15</v>
      </c>
      <c r="C7" s="21" t="s">
        <v>11</v>
      </c>
      <c r="D7" s="22">
        <v>3200.016</v>
      </c>
      <c r="E7" s="23"/>
      <c r="F7" s="24">
        <f>D7*E7</f>
        <v>0</v>
      </c>
      <c r="G7" s="97"/>
    </row>
    <row r="8" ht="21" customHeight="1" spans="1:7">
      <c r="A8" s="26">
        <v>4</v>
      </c>
      <c r="B8" s="27" t="s">
        <v>17</v>
      </c>
      <c r="C8" s="21" t="s">
        <v>11</v>
      </c>
      <c r="D8" s="22">
        <v>2496</v>
      </c>
      <c r="E8" s="23"/>
      <c r="F8" s="24">
        <f>D8*E8</f>
        <v>0</v>
      </c>
      <c r="G8" s="97"/>
    </row>
    <row r="9" ht="21" customHeight="1" spans="1:7">
      <c r="A9" s="99" t="s">
        <v>29</v>
      </c>
      <c r="B9" s="100"/>
      <c r="C9" s="100"/>
      <c r="D9" s="101"/>
      <c r="E9" s="23"/>
      <c r="F9" s="40">
        <f>SUM(F5:F8)</f>
        <v>0</v>
      </c>
      <c r="G9" s="97"/>
    </row>
    <row r="10" ht="21" customHeight="1" spans="1:7">
      <c r="A10" s="19" t="s">
        <v>30</v>
      </c>
      <c r="B10" s="20"/>
      <c r="C10" s="21"/>
      <c r="D10" s="22"/>
      <c r="E10" s="23"/>
      <c r="F10" s="24"/>
      <c r="G10" s="97"/>
    </row>
    <row r="11" ht="21" customHeight="1" spans="1:7">
      <c r="A11" s="26">
        <v>1</v>
      </c>
      <c r="B11" s="27" t="s">
        <v>45</v>
      </c>
      <c r="C11" s="21" t="s">
        <v>24</v>
      </c>
      <c r="D11" s="22">
        <v>1791.7</v>
      </c>
      <c r="E11" s="23"/>
      <c r="F11" s="24">
        <f>D11*E11</f>
        <v>0</v>
      </c>
      <c r="G11" s="97"/>
    </row>
    <row r="12" ht="21" customHeight="1" spans="1:7">
      <c r="A12" s="26">
        <v>2</v>
      </c>
      <c r="B12" s="27" t="s">
        <v>65</v>
      </c>
      <c r="C12" s="21" t="s">
        <v>11</v>
      </c>
      <c r="D12" s="22">
        <v>260.965</v>
      </c>
      <c r="E12" s="23"/>
      <c r="F12" s="24">
        <f t="shared" ref="F12:F18" si="0">D12*E12</f>
        <v>0</v>
      </c>
      <c r="G12" s="102"/>
    </row>
    <row r="13" ht="21" customHeight="1" spans="1:7">
      <c r="A13" s="26">
        <v>3</v>
      </c>
      <c r="B13" s="27" t="s">
        <v>66</v>
      </c>
      <c r="C13" s="21" t="s">
        <v>11</v>
      </c>
      <c r="D13" s="22">
        <v>592.04</v>
      </c>
      <c r="E13" s="23"/>
      <c r="F13" s="24">
        <f t="shared" si="0"/>
        <v>0</v>
      </c>
      <c r="G13" s="102"/>
    </row>
    <row r="14" ht="21" customHeight="1" spans="1:7">
      <c r="A14" s="26">
        <v>4</v>
      </c>
      <c r="B14" s="27" t="s">
        <v>67</v>
      </c>
      <c r="C14" s="21" t="s">
        <v>11</v>
      </c>
      <c r="D14" s="22">
        <v>202.54</v>
      </c>
      <c r="E14" s="23"/>
      <c r="F14" s="24">
        <f t="shared" si="0"/>
        <v>0</v>
      </c>
      <c r="G14" s="97"/>
    </row>
    <row r="15" ht="21" customHeight="1" spans="1:7">
      <c r="A15" s="26">
        <v>5</v>
      </c>
      <c r="B15" s="27" t="s">
        <v>68</v>
      </c>
      <c r="C15" s="21" t="s">
        <v>11</v>
      </c>
      <c r="D15" s="103">
        <v>199.424</v>
      </c>
      <c r="E15" s="23"/>
      <c r="F15" s="24">
        <f t="shared" si="0"/>
        <v>0</v>
      </c>
      <c r="G15" s="104"/>
    </row>
    <row r="16" ht="21" customHeight="1" spans="1:7">
      <c r="A16" s="26">
        <v>6</v>
      </c>
      <c r="B16" s="27" t="s">
        <v>69</v>
      </c>
      <c r="C16" s="21" t="s">
        <v>11</v>
      </c>
      <c r="D16" s="29">
        <v>70.11</v>
      </c>
      <c r="E16" s="23"/>
      <c r="F16" s="24">
        <f t="shared" si="0"/>
        <v>0</v>
      </c>
      <c r="G16" s="104"/>
    </row>
    <row r="17" ht="21" customHeight="1" spans="1:7">
      <c r="A17" s="26">
        <v>7</v>
      </c>
      <c r="B17" s="27" t="s">
        <v>70</v>
      </c>
      <c r="C17" s="21" t="s">
        <v>24</v>
      </c>
      <c r="D17" s="29">
        <v>15.58</v>
      </c>
      <c r="E17" s="23"/>
      <c r="F17" s="24">
        <f t="shared" si="0"/>
        <v>0</v>
      </c>
      <c r="G17" s="104"/>
    </row>
    <row r="18" ht="21" customHeight="1" spans="1:7">
      <c r="A18" s="26">
        <v>8</v>
      </c>
      <c r="B18" s="27" t="s">
        <v>46</v>
      </c>
      <c r="C18" s="21" t="s">
        <v>47</v>
      </c>
      <c r="D18" s="22">
        <v>2</v>
      </c>
      <c r="E18" s="23"/>
      <c r="F18" s="24">
        <f t="shared" si="0"/>
        <v>0</v>
      </c>
      <c r="G18" s="102" t="s">
        <v>19</v>
      </c>
    </row>
    <row r="19" ht="21" customHeight="1" spans="1:7">
      <c r="A19" s="99" t="s">
        <v>29</v>
      </c>
      <c r="B19" s="100"/>
      <c r="C19" s="100"/>
      <c r="D19" s="101"/>
      <c r="E19" s="23"/>
      <c r="F19" s="40">
        <f>SUM(F11:F18)</f>
        <v>0</v>
      </c>
      <c r="G19" s="97"/>
    </row>
    <row r="20" ht="21" customHeight="1" spans="1:7">
      <c r="A20" s="19" t="s">
        <v>71</v>
      </c>
      <c r="B20" s="20"/>
      <c r="C20" s="41"/>
      <c r="D20" s="22"/>
      <c r="E20" s="23"/>
      <c r="F20" s="24"/>
      <c r="G20" s="97"/>
    </row>
    <row r="21" ht="21" customHeight="1" spans="1:7">
      <c r="A21" s="26">
        <v>1</v>
      </c>
      <c r="B21" s="27" t="s">
        <v>37</v>
      </c>
      <c r="C21" s="21" t="s">
        <v>11</v>
      </c>
      <c r="D21" s="22">
        <v>2922.811</v>
      </c>
      <c r="E21" s="23"/>
      <c r="F21" s="24">
        <f>D21*E21</f>
        <v>0</v>
      </c>
      <c r="G21" s="97"/>
    </row>
    <row r="22" ht="21" customHeight="1" spans="1:7">
      <c r="A22" s="26">
        <v>2</v>
      </c>
      <c r="B22" s="27" t="s">
        <v>14</v>
      </c>
      <c r="C22" s="21" t="s">
        <v>11</v>
      </c>
      <c r="D22" s="22">
        <v>336.691</v>
      </c>
      <c r="E22" s="23"/>
      <c r="F22" s="24">
        <f t="shared" ref="F22:F37" si="1">D22*E22</f>
        <v>0</v>
      </c>
      <c r="G22" s="97"/>
    </row>
    <row r="23" ht="21" customHeight="1" spans="1:7">
      <c r="A23" s="26">
        <v>3</v>
      </c>
      <c r="B23" s="41" t="s">
        <v>12</v>
      </c>
      <c r="C23" s="21" t="s">
        <v>11</v>
      </c>
      <c r="D23" s="22">
        <v>1975</v>
      </c>
      <c r="E23" s="23"/>
      <c r="F23" s="24">
        <f t="shared" si="1"/>
        <v>0</v>
      </c>
      <c r="G23" s="97"/>
    </row>
    <row r="24" ht="21" customHeight="1" spans="1:7">
      <c r="A24" s="26">
        <v>4</v>
      </c>
      <c r="B24" s="41" t="s">
        <v>38</v>
      </c>
      <c r="C24" s="21" t="s">
        <v>11</v>
      </c>
      <c r="D24" s="22">
        <v>12850.56</v>
      </c>
      <c r="E24" s="23"/>
      <c r="F24" s="24">
        <f t="shared" si="1"/>
        <v>0</v>
      </c>
      <c r="G24" s="97"/>
    </row>
    <row r="25" ht="21" customHeight="1" spans="1:7">
      <c r="A25" s="26">
        <v>5</v>
      </c>
      <c r="B25" s="41" t="s">
        <v>39</v>
      </c>
      <c r="C25" s="21" t="s">
        <v>24</v>
      </c>
      <c r="D25" s="22">
        <v>8793.5</v>
      </c>
      <c r="E25" s="23"/>
      <c r="F25" s="24">
        <f t="shared" si="1"/>
        <v>0</v>
      </c>
      <c r="G25" s="97"/>
    </row>
    <row r="26" ht="21" customHeight="1" spans="1:7">
      <c r="A26" s="26">
        <v>6</v>
      </c>
      <c r="B26" s="41" t="s">
        <v>40</v>
      </c>
      <c r="C26" s="21" t="s">
        <v>24</v>
      </c>
      <c r="D26" s="22">
        <v>12783.5</v>
      </c>
      <c r="E26" s="23"/>
      <c r="F26" s="24">
        <f t="shared" si="1"/>
        <v>0</v>
      </c>
      <c r="G26" s="97"/>
    </row>
    <row r="27" ht="21" customHeight="1" spans="1:7">
      <c r="A27" s="26">
        <v>7</v>
      </c>
      <c r="B27" s="41" t="s">
        <v>41</v>
      </c>
      <c r="C27" s="21" t="s">
        <v>24</v>
      </c>
      <c r="D27" s="22">
        <v>12783.5</v>
      </c>
      <c r="E27" s="23"/>
      <c r="F27" s="24">
        <f t="shared" si="1"/>
        <v>0</v>
      </c>
      <c r="G27" s="97"/>
    </row>
    <row r="28" ht="21" customHeight="1" spans="1:7">
      <c r="A28" s="26">
        <v>8</v>
      </c>
      <c r="B28" s="41" t="s">
        <v>44</v>
      </c>
      <c r="C28" s="21" t="s">
        <v>11</v>
      </c>
      <c r="D28" s="22">
        <v>0.525</v>
      </c>
      <c r="E28" s="23"/>
      <c r="F28" s="24">
        <f t="shared" si="1"/>
        <v>0</v>
      </c>
      <c r="G28" s="102" t="s">
        <v>19</v>
      </c>
    </row>
    <row r="29" ht="21" customHeight="1" spans="1:7">
      <c r="A29" s="26">
        <v>9</v>
      </c>
      <c r="B29" s="41" t="s">
        <v>45</v>
      </c>
      <c r="C29" s="21" t="s">
        <v>24</v>
      </c>
      <c r="D29" s="22">
        <v>4.2</v>
      </c>
      <c r="E29" s="23"/>
      <c r="F29" s="24">
        <f t="shared" si="1"/>
        <v>0</v>
      </c>
      <c r="G29" s="102" t="s">
        <v>19</v>
      </c>
    </row>
    <row r="30" ht="21" customHeight="1" spans="1:7">
      <c r="A30" s="26">
        <v>10</v>
      </c>
      <c r="B30" s="41" t="s">
        <v>46</v>
      </c>
      <c r="C30" s="21" t="s">
        <v>47</v>
      </c>
      <c r="D30" s="22">
        <v>8</v>
      </c>
      <c r="E30" s="23"/>
      <c r="F30" s="24">
        <f t="shared" si="1"/>
        <v>0</v>
      </c>
      <c r="G30" s="102" t="s">
        <v>19</v>
      </c>
    </row>
    <row r="31" ht="21" customHeight="1" spans="1:7">
      <c r="A31" s="26">
        <v>11</v>
      </c>
      <c r="B31" s="41" t="s">
        <v>48</v>
      </c>
      <c r="C31" s="21" t="s">
        <v>47</v>
      </c>
      <c r="D31" s="22">
        <v>48</v>
      </c>
      <c r="E31" s="23"/>
      <c r="F31" s="24">
        <f t="shared" si="1"/>
        <v>0</v>
      </c>
      <c r="G31" s="102" t="s">
        <v>19</v>
      </c>
    </row>
    <row r="32" ht="21" customHeight="1" spans="1:7">
      <c r="A32" s="26">
        <v>12</v>
      </c>
      <c r="B32" s="41" t="s">
        <v>49</v>
      </c>
      <c r="C32" s="21" t="s">
        <v>22</v>
      </c>
      <c r="D32" s="22">
        <v>2249.5</v>
      </c>
      <c r="E32" s="23"/>
      <c r="F32" s="24">
        <f t="shared" si="1"/>
        <v>0</v>
      </c>
      <c r="G32" s="102" t="s">
        <v>19</v>
      </c>
    </row>
    <row r="33" ht="21" customHeight="1" spans="1:7">
      <c r="A33" s="26">
        <v>13</v>
      </c>
      <c r="B33" s="41" t="s">
        <v>50</v>
      </c>
      <c r="C33" s="21" t="s">
        <v>51</v>
      </c>
      <c r="D33" s="22">
        <v>2</v>
      </c>
      <c r="E33" s="23"/>
      <c r="F33" s="24">
        <f t="shared" si="1"/>
        <v>0</v>
      </c>
      <c r="G33" s="102"/>
    </row>
    <row r="34" ht="21" customHeight="1" spans="1:7">
      <c r="A34" s="26">
        <v>14</v>
      </c>
      <c r="B34" s="41" t="s">
        <v>53</v>
      </c>
      <c r="C34" s="21" t="s">
        <v>51</v>
      </c>
      <c r="D34" s="22">
        <v>1</v>
      </c>
      <c r="E34" s="23"/>
      <c r="F34" s="24">
        <f t="shared" si="1"/>
        <v>0</v>
      </c>
      <c r="G34" s="102"/>
    </row>
    <row r="35" ht="21" customHeight="1" spans="1:7">
      <c r="A35" s="26">
        <v>15</v>
      </c>
      <c r="B35" s="41" t="s">
        <v>52</v>
      </c>
      <c r="C35" s="21" t="s">
        <v>51</v>
      </c>
      <c r="D35" s="22">
        <v>10</v>
      </c>
      <c r="E35" s="23"/>
      <c r="F35" s="24">
        <f t="shared" si="1"/>
        <v>0</v>
      </c>
      <c r="G35" s="102"/>
    </row>
    <row r="36" ht="21" customHeight="1" spans="1:7">
      <c r="A36" s="26">
        <v>16</v>
      </c>
      <c r="B36" s="41" t="s">
        <v>54</v>
      </c>
      <c r="C36" s="21" t="s">
        <v>11</v>
      </c>
      <c r="D36" s="22">
        <v>14.14</v>
      </c>
      <c r="E36" s="23"/>
      <c r="F36" s="24">
        <f t="shared" si="1"/>
        <v>0</v>
      </c>
      <c r="G36" s="102" t="s">
        <v>19</v>
      </c>
    </row>
    <row r="37" ht="21" customHeight="1" spans="1:7">
      <c r="A37" s="26">
        <v>17</v>
      </c>
      <c r="B37" s="41" t="s">
        <v>55</v>
      </c>
      <c r="C37" s="21" t="s">
        <v>24</v>
      </c>
      <c r="D37" s="22">
        <v>67.06</v>
      </c>
      <c r="E37" s="23"/>
      <c r="F37" s="24">
        <f t="shared" si="1"/>
        <v>0</v>
      </c>
      <c r="G37" s="102"/>
    </row>
    <row r="38" ht="21" customHeight="1" spans="1:7">
      <c r="A38" s="99" t="s">
        <v>29</v>
      </c>
      <c r="B38" s="100"/>
      <c r="C38" s="100"/>
      <c r="D38" s="101"/>
      <c r="E38" s="23"/>
      <c r="F38" s="40">
        <f>SUM(F21:F37)</f>
        <v>0</v>
      </c>
      <c r="G38" s="97"/>
    </row>
    <row r="39" ht="21" customHeight="1" spans="1:7">
      <c r="A39" s="19" t="s">
        <v>72</v>
      </c>
      <c r="B39" s="41"/>
      <c r="C39" s="21"/>
      <c r="D39" s="22"/>
      <c r="E39" s="23"/>
      <c r="F39" s="24"/>
      <c r="G39" s="97"/>
    </row>
    <row r="40" ht="21" customHeight="1" spans="1:7">
      <c r="A40" s="26">
        <v>1</v>
      </c>
      <c r="B40" s="41" t="s">
        <v>73</v>
      </c>
      <c r="C40" s="21" t="s">
        <v>11</v>
      </c>
      <c r="D40" s="22">
        <v>1.8</v>
      </c>
      <c r="E40" s="23"/>
      <c r="F40" s="24">
        <f>D40*E40</f>
        <v>0</v>
      </c>
      <c r="G40" s="97"/>
    </row>
    <row r="41" ht="21" customHeight="1" spans="1:7">
      <c r="A41" s="26">
        <v>2</v>
      </c>
      <c r="B41" s="41" t="s">
        <v>74</v>
      </c>
      <c r="C41" s="21" t="s">
        <v>75</v>
      </c>
      <c r="D41" s="22">
        <v>0.347</v>
      </c>
      <c r="E41" s="23"/>
      <c r="F41" s="24">
        <f t="shared" ref="F41:F52" si="2">D41*E41</f>
        <v>0</v>
      </c>
      <c r="G41" s="102" t="s">
        <v>19</v>
      </c>
    </row>
    <row r="42" ht="21" customHeight="1" spans="1:7">
      <c r="A42" s="26">
        <v>3</v>
      </c>
      <c r="B42" s="41" t="s">
        <v>45</v>
      </c>
      <c r="C42" s="21" t="s">
        <v>24</v>
      </c>
      <c r="D42" s="22">
        <v>3.6</v>
      </c>
      <c r="E42" s="23"/>
      <c r="F42" s="24">
        <f t="shared" si="2"/>
        <v>0</v>
      </c>
      <c r="G42" s="102"/>
    </row>
    <row r="43" ht="21" customHeight="1" spans="1:7">
      <c r="A43" s="26">
        <v>4</v>
      </c>
      <c r="B43" s="41" t="s">
        <v>76</v>
      </c>
      <c r="C43" s="21" t="s">
        <v>11</v>
      </c>
      <c r="D43" s="22">
        <v>645.37</v>
      </c>
      <c r="E43" s="23"/>
      <c r="F43" s="24">
        <f t="shared" si="2"/>
        <v>0</v>
      </c>
      <c r="G43" s="102"/>
    </row>
    <row r="44" ht="21" customHeight="1" spans="1:7">
      <c r="A44" s="26">
        <v>5</v>
      </c>
      <c r="B44" s="41" t="s">
        <v>77</v>
      </c>
      <c r="C44" s="21" t="s">
        <v>11</v>
      </c>
      <c r="D44" s="22">
        <v>352.805</v>
      </c>
      <c r="E44" s="23"/>
      <c r="F44" s="24">
        <f t="shared" si="2"/>
        <v>0</v>
      </c>
      <c r="G44" s="102"/>
    </row>
    <row r="45" ht="21" customHeight="1" spans="1:7">
      <c r="A45" s="26">
        <v>6</v>
      </c>
      <c r="B45" s="41" t="s">
        <v>78</v>
      </c>
      <c r="C45" s="21" t="s">
        <v>24</v>
      </c>
      <c r="D45" s="22">
        <v>551</v>
      </c>
      <c r="E45" s="23"/>
      <c r="F45" s="24">
        <f t="shared" si="2"/>
        <v>0</v>
      </c>
      <c r="G45" s="102"/>
    </row>
    <row r="46" ht="21" customHeight="1" spans="1:7">
      <c r="A46" s="26">
        <v>7</v>
      </c>
      <c r="B46" s="41" t="s">
        <v>79</v>
      </c>
      <c r="C46" s="21" t="s">
        <v>24</v>
      </c>
      <c r="D46" s="22">
        <v>12.673</v>
      </c>
      <c r="E46" s="23"/>
      <c r="F46" s="24">
        <f t="shared" si="2"/>
        <v>0</v>
      </c>
      <c r="G46" s="102"/>
    </row>
    <row r="47" ht="21" customHeight="1" spans="1:7">
      <c r="A47" s="26">
        <v>8</v>
      </c>
      <c r="B47" s="41" t="s">
        <v>37</v>
      </c>
      <c r="C47" s="21" t="s">
        <v>11</v>
      </c>
      <c r="D47" s="22">
        <v>1381.486</v>
      </c>
      <c r="E47" s="23"/>
      <c r="F47" s="24">
        <f t="shared" si="2"/>
        <v>0</v>
      </c>
      <c r="G47" s="102"/>
    </row>
    <row r="48" ht="21" customHeight="1" spans="1:7">
      <c r="A48" s="26">
        <v>9</v>
      </c>
      <c r="B48" s="41" t="s">
        <v>14</v>
      </c>
      <c r="C48" s="21" t="s">
        <v>11</v>
      </c>
      <c r="D48" s="22">
        <v>218.394</v>
      </c>
      <c r="E48" s="23"/>
      <c r="F48" s="24">
        <f t="shared" si="2"/>
        <v>0</v>
      </c>
      <c r="G48" s="102" t="s">
        <v>19</v>
      </c>
    </row>
    <row r="49" ht="21" customHeight="1" spans="1:7">
      <c r="A49" s="26">
        <v>10</v>
      </c>
      <c r="B49" s="41" t="s">
        <v>80</v>
      </c>
      <c r="C49" s="21" t="s">
        <v>11</v>
      </c>
      <c r="D49" s="22">
        <v>121.22</v>
      </c>
      <c r="E49" s="23"/>
      <c r="F49" s="24">
        <f t="shared" si="2"/>
        <v>0</v>
      </c>
      <c r="G49" s="102"/>
    </row>
    <row r="50" ht="21" customHeight="1" spans="1:7">
      <c r="A50" s="26">
        <v>11</v>
      </c>
      <c r="B50" s="41" t="s">
        <v>81</v>
      </c>
      <c r="C50" s="21" t="s">
        <v>22</v>
      </c>
      <c r="D50" s="22">
        <v>110</v>
      </c>
      <c r="E50" s="23"/>
      <c r="F50" s="24">
        <f t="shared" si="2"/>
        <v>0</v>
      </c>
      <c r="G50" s="102" t="s">
        <v>19</v>
      </c>
    </row>
    <row r="51" ht="21" customHeight="1" spans="1:7">
      <c r="A51" s="26">
        <v>12</v>
      </c>
      <c r="B51" s="41" t="s">
        <v>46</v>
      </c>
      <c r="C51" s="21" t="s">
        <v>47</v>
      </c>
      <c r="D51" s="22">
        <v>2</v>
      </c>
      <c r="E51" s="23"/>
      <c r="F51" s="24">
        <f t="shared" si="2"/>
        <v>0</v>
      </c>
      <c r="G51" s="102" t="s">
        <v>19</v>
      </c>
    </row>
    <row r="52" ht="21" customHeight="1" spans="1:7">
      <c r="A52" s="26">
        <v>13</v>
      </c>
      <c r="B52" s="105" t="s">
        <v>82</v>
      </c>
      <c r="C52" s="44" t="s">
        <v>11</v>
      </c>
      <c r="D52" s="103">
        <v>106.64</v>
      </c>
      <c r="E52" s="46"/>
      <c r="F52" s="24">
        <f t="shared" si="2"/>
        <v>0</v>
      </c>
      <c r="G52" s="106"/>
    </row>
    <row r="53" ht="21" customHeight="1" spans="1:7">
      <c r="A53" s="99" t="s">
        <v>29</v>
      </c>
      <c r="B53" s="100"/>
      <c r="C53" s="100"/>
      <c r="D53" s="101"/>
      <c r="E53" s="23"/>
      <c r="F53" s="40">
        <f>SUM(F40:F52)</f>
        <v>0</v>
      </c>
      <c r="G53" s="97"/>
    </row>
    <row r="54" ht="21" customHeight="1" spans="1:7">
      <c r="A54" s="19" t="s">
        <v>83</v>
      </c>
      <c r="B54" s="41"/>
      <c r="C54" s="21"/>
      <c r="D54" s="22"/>
      <c r="E54" s="23"/>
      <c r="F54" s="24"/>
      <c r="G54" s="97"/>
    </row>
    <row r="55" ht="21" customHeight="1" spans="1:7">
      <c r="A55" s="26">
        <v>1</v>
      </c>
      <c r="B55" s="107" t="s">
        <v>84</v>
      </c>
      <c r="C55" s="21" t="s">
        <v>11</v>
      </c>
      <c r="D55" s="22">
        <v>0.528</v>
      </c>
      <c r="E55" s="23"/>
      <c r="F55" s="24">
        <f>D55*E55</f>
        <v>0</v>
      </c>
      <c r="G55" s="97"/>
    </row>
    <row r="56" ht="21" customHeight="1" spans="1:7">
      <c r="A56" s="26">
        <v>2</v>
      </c>
      <c r="B56" s="107" t="s">
        <v>85</v>
      </c>
      <c r="C56" s="21" t="s">
        <v>11</v>
      </c>
      <c r="D56" s="22">
        <v>0.48</v>
      </c>
      <c r="E56" s="23"/>
      <c r="F56" s="24">
        <f>D56*E56</f>
        <v>0</v>
      </c>
      <c r="G56" s="102" t="s">
        <v>19</v>
      </c>
    </row>
    <row r="57" ht="21" customHeight="1" spans="1:7">
      <c r="A57" s="26">
        <v>3</v>
      </c>
      <c r="B57" s="107" t="s">
        <v>86</v>
      </c>
      <c r="C57" s="21" t="s">
        <v>24</v>
      </c>
      <c r="D57" s="22">
        <v>5.68</v>
      </c>
      <c r="E57" s="23"/>
      <c r="F57" s="24">
        <f>D57*E57</f>
        <v>0</v>
      </c>
      <c r="G57" s="102" t="s">
        <v>19</v>
      </c>
    </row>
    <row r="58" ht="21" customHeight="1" spans="1:7">
      <c r="A58" s="26">
        <v>4</v>
      </c>
      <c r="B58" s="107" t="s">
        <v>87</v>
      </c>
      <c r="C58" s="21" t="s">
        <v>47</v>
      </c>
      <c r="D58" s="22">
        <v>3</v>
      </c>
      <c r="E58" s="23"/>
      <c r="F58" s="24">
        <f>D58*E58</f>
        <v>0</v>
      </c>
      <c r="G58" s="102"/>
    </row>
    <row r="59" ht="21" customHeight="1" spans="1:7">
      <c r="A59" s="26">
        <v>5</v>
      </c>
      <c r="B59" s="107" t="s">
        <v>58</v>
      </c>
      <c r="C59" s="21" t="s">
        <v>59</v>
      </c>
      <c r="D59" s="22">
        <v>3</v>
      </c>
      <c r="E59" s="108"/>
      <c r="F59" s="24">
        <f>D59*E59</f>
        <v>0</v>
      </c>
      <c r="G59" s="102"/>
    </row>
    <row r="60" ht="21" customHeight="1" spans="1:7">
      <c r="A60" s="99" t="s">
        <v>29</v>
      </c>
      <c r="B60" s="109"/>
      <c r="C60" s="109"/>
      <c r="D60" s="110"/>
      <c r="E60" s="111"/>
      <c r="F60" s="40">
        <f>SUM(F55:F59)</f>
        <v>0</v>
      </c>
      <c r="G60" s="97"/>
    </row>
    <row r="61" ht="21" customHeight="1" spans="1:7">
      <c r="A61" s="112" t="s">
        <v>60</v>
      </c>
      <c r="B61" s="113"/>
      <c r="C61" s="113"/>
      <c r="D61" s="114"/>
      <c r="E61" s="115"/>
      <c r="F61" s="40">
        <f>F60+F53+F38+F19+F9</f>
        <v>0</v>
      </c>
      <c r="G61" s="97"/>
    </row>
    <row r="62" ht="21" customHeight="1" spans="1:7">
      <c r="A62" s="116" t="s">
        <v>88</v>
      </c>
      <c r="B62" s="117"/>
      <c r="C62" s="117"/>
      <c r="D62" s="118"/>
      <c r="E62" s="119"/>
      <c r="F62" s="40">
        <f>F61*0.03</f>
        <v>0</v>
      </c>
      <c r="G62" s="97"/>
    </row>
    <row r="63" ht="21" customHeight="1" spans="1:7">
      <c r="A63" s="120" t="s">
        <v>62</v>
      </c>
      <c r="B63" s="121"/>
      <c r="C63" s="121"/>
      <c r="D63" s="122"/>
      <c r="E63" s="123"/>
      <c r="F63" s="40">
        <f>F61+F62</f>
        <v>0</v>
      </c>
      <c r="G63" s="97"/>
    </row>
    <row r="64" spans="1:7">
      <c r="E64" s="70"/>
    </row>
    <row r="65" spans="5:5">
      <c r="E65" s="70"/>
    </row>
    <row r="66" spans="5:5">
      <c r="E66" s="70"/>
    </row>
    <row r="67" spans="5:5">
      <c r="E67" s="70"/>
    </row>
    <row r="68" spans="5:5">
      <c r="E68" s="70"/>
    </row>
    <row r="69" spans="5:5">
      <c r="E69" s="70"/>
    </row>
    <row r="70" spans="5:5">
      <c r="E70" s="70"/>
    </row>
    <row r="71" spans="5:5">
      <c r="E71" s="70"/>
    </row>
    <row r="72" spans="5:5">
      <c r="E72" s="70"/>
    </row>
    <row r="73" spans="5:5">
      <c r="E73" s="70"/>
    </row>
    <row r="74" spans="5:5">
      <c r="E74" s="70"/>
    </row>
    <row r="75" spans="5:5">
      <c r="E75" s="70"/>
    </row>
    <row r="76" spans="5:5">
      <c r="E76" s="70"/>
    </row>
    <row r="77" spans="5:5">
      <c r="E77" s="70"/>
    </row>
    <row r="78" spans="5:5">
      <c r="E78" s="70"/>
    </row>
    <row r="79" spans="5:5">
      <c r="E79" s="70"/>
    </row>
    <row r="80" spans="5:5">
      <c r="E80" s="70"/>
    </row>
    <row r="81" spans="5:5">
      <c r="E81" s="70"/>
    </row>
    <row r="82" spans="5:5">
      <c r="E82" s="70"/>
    </row>
    <row r="83" spans="5:5">
      <c r="E83" s="70"/>
    </row>
    <row r="84" spans="5:5">
      <c r="E84" s="70"/>
    </row>
    <row r="85" spans="5:5">
      <c r="E85" s="70"/>
    </row>
    <row r="86" spans="5:5">
      <c r="E86" s="70"/>
    </row>
    <row r="87" spans="5:5">
      <c r="E87" s="70"/>
    </row>
    <row r="88" spans="5:5">
      <c r="E88" s="70"/>
    </row>
    <row r="89" spans="5:5">
      <c r="E89" s="70"/>
    </row>
    <row r="90" spans="5:5">
      <c r="E90" s="70"/>
    </row>
    <row r="91" spans="5:5">
      <c r="E91" s="70"/>
    </row>
    <row r="92" spans="5:5">
      <c r="E92" s="70"/>
    </row>
    <row r="93" spans="5:5">
      <c r="E93" s="70"/>
    </row>
    <row r="94" spans="5:5">
      <c r="E94" s="70"/>
    </row>
    <row r="95" spans="5:5">
      <c r="E95" s="70"/>
    </row>
    <row r="96" spans="5:5">
      <c r="E96" s="70"/>
    </row>
    <row r="97" spans="5:5">
      <c r="E97" s="70"/>
    </row>
    <row r="98" spans="5:5">
      <c r="E98" s="70"/>
    </row>
    <row r="99" spans="5:5">
      <c r="E99" s="70"/>
    </row>
    <row r="100" spans="5:5">
      <c r="E100" s="70"/>
    </row>
    <row r="101" spans="5:5">
      <c r="E101" s="70"/>
    </row>
    <row r="102" spans="5:5">
      <c r="E102" s="70"/>
    </row>
    <row r="103" spans="5:5">
      <c r="E103" s="70"/>
    </row>
    <row r="104" spans="5:5">
      <c r="E104" s="70"/>
    </row>
    <row r="105" spans="5:5">
      <c r="E105" s="70"/>
    </row>
    <row r="106" spans="5:5">
      <c r="E106" s="70"/>
    </row>
    <row r="107" spans="5:5">
      <c r="E107" s="70"/>
    </row>
    <row r="108" spans="5:5">
      <c r="E108" s="70"/>
    </row>
    <row r="109" spans="5:5">
      <c r="E109" s="70"/>
    </row>
    <row r="110" spans="5:5">
      <c r="E110" s="70"/>
    </row>
    <row r="111" spans="5:5">
      <c r="E111" s="70"/>
    </row>
    <row r="112" spans="5:5">
      <c r="E112" s="70"/>
    </row>
    <row r="113" spans="5:5">
      <c r="E113" s="70"/>
    </row>
    <row r="114" spans="5:5">
      <c r="E114" s="70"/>
    </row>
    <row r="115" spans="5:5">
      <c r="E115" s="70"/>
    </row>
    <row r="116" spans="5:5">
      <c r="E116" s="70"/>
    </row>
    <row r="117" spans="5:5">
      <c r="E117" s="70"/>
    </row>
    <row r="118" spans="5:5">
      <c r="E118" s="70"/>
    </row>
    <row r="119" spans="5:5">
      <c r="E119" s="71"/>
    </row>
  </sheetData>
  <autoFilter xmlns:etc="http://www.wps.cn/officeDocument/2017/etCustomData" ref="A1:G63" etc:filterBottomFollowUsedRange="0">
    <extLst/>
  </autoFilter>
  <mergeCells count="10">
    <mergeCell ref="A1:F1"/>
    <mergeCell ref="A2:G2"/>
    <mergeCell ref="A4:B4"/>
    <mergeCell ref="A10:B10"/>
    <mergeCell ref="A20:C20"/>
    <mergeCell ref="A39:B39"/>
    <mergeCell ref="A54:B54"/>
    <mergeCell ref="A61:E61"/>
    <mergeCell ref="A62:E62"/>
    <mergeCell ref="A63:E63"/>
  </mergeCells>
  <pageMargins left="0.75" right="0.75" top="1" bottom="1" header="0.5" footer="0.5"/>
  <pageSetup paperSize="9" scale="8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1"/>
  <sheetViews>
    <sheetView workbookViewId="0">
      <selection activeCell="C57" sqref="C57"/>
    </sheetView>
  </sheetViews>
  <sheetFormatPr defaultColWidth="8.8" defaultRowHeight="14.25" outlineLevelCol="6"/>
  <cols>
    <col min="1" max="1" width="8.8" style="1"/>
    <col min="2" max="2" width="32.05" style="1" customWidth="1"/>
    <col min="3" max="3" width="8.75" style="1" customWidth="1"/>
    <col min="4" max="4" width="12.375" style="2" customWidth="1"/>
    <col min="5" max="5" width="11.8833333333333" style="3" customWidth="1"/>
    <col min="6" max="6" width="16" style="4" customWidth="1"/>
    <col min="7" max="7" width="10.2916666666667" style="4" customWidth="1"/>
    <col min="8" max="8" width="11.6"/>
  </cols>
  <sheetData>
    <row r="1" ht="27" customHeight="1" spans="1:7">
      <c r="A1" s="5" t="s">
        <v>89</v>
      </c>
      <c r="B1" s="5"/>
      <c r="C1" s="5"/>
      <c r="D1" s="6"/>
      <c r="E1" s="7"/>
      <c r="F1" s="8"/>
    </row>
    <row r="2" ht="21" customHeight="1" spans="1:7">
      <c r="A2" s="9" t="s">
        <v>90</v>
      </c>
      <c r="B2" s="10"/>
      <c r="C2" s="10"/>
      <c r="D2" s="11"/>
      <c r="E2" s="12"/>
      <c r="F2" s="10"/>
      <c r="G2" s="13"/>
    </row>
    <row r="3" ht="50" customHeight="1" spans="1:7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18" t="s">
        <v>8</v>
      </c>
    </row>
    <row r="4" ht="21" customHeight="1" spans="1:7">
      <c r="A4" s="72" t="s">
        <v>9</v>
      </c>
      <c r="B4" s="73"/>
      <c r="C4" s="74"/>
      <c r="D4" s="75"/>
      <c r="E4" s="76"/>
      <c r="F4" s="77"/>
      <c r="G4" s="78"/>
    </row>
    <row r="5" ht="21" customHeight="1" spans="1:7">
      <c r="A5" s="79">
        <v>1</v>
      </c>
      <c r="B5" s="80" t="s">
        <v>10</v>
      </c>
      <c r="C5" s="81" t="s">
        <v>11</v>
      </c>
      <c r="D5" s="82">
        <v>39286.863</v>
      </c>
      <c r="E5" s="23"/>
      <c r="F5" s="83">
        <f t="shared" ref="F5:F18" si="0">D5*E5</f>
        <v>0</v>
      </c>
      <c r="G5" s="25"/>
    </row>
    <row r="6" ht="21" customHeight="1" spans="1:7">
      <c r="A6" s="79">
        <v>2</v>
      </c>
      <c r="B6" s="80" t="s">
        <v>12</v>
      </c>
      <c r="C6" s="81" t="s">
        <v>11</v>
      </c>
      <c r="D6" s="82">
        <f>39286.863+385.89</f>
        <v>39672.753</v>
      </c>
      <c r="E6" s="23"/>
      <c r="F6" s="83">
        <f t="shared" si="0"/>
        <v>0</v>
      </c>
      <c r="G6" s="25"/>
    </row>
    <row r="7" ht="21" customHeight="1" spans="1:7">
      <c r="A7" s="79">
        <v>3</v>
      </c>
      <c r="B7" s="80" t="s">
        <v>13</v>
      </c>
      <c r="C7" s="81" t="s">
        <v>11</v>
      </c>
      <c r="D7" s="82">
        <f>104943.175+2833.348</f>
        <v>107776.523</v>
      </c>
      <c r="E7" s="23"/>
      <c r="F7" s="83">
        <f t="shared" si="0"/>
        <v>0</v>
      </c>
      <c r="G7" s="25"/>
    </row>
    <row r="8" ht="21" customHeight="1" spans="1:7">
      <c r="A8" s="79">
        <v>4</v>
      </c>
      <c r="B8" s="84" t="s">
        <v>14</v>
      </c>
      <c r="C8" s="81" t="s">
        <v>11</v>
      </c>
      <c r="D8" s="82">
        <f>5523.325+1133.339</f>
        <v>6656.664</v>
      </c>
      <c r="E8" s="23"/>
      <c r="F8" s="83">
        <f t="shared" si="0"/>
        <v>0</v>
      </c>
      <c r="G8" s="25"/>
    </row>
    <row r="9" ht="21" customHeight="1" spans="1:7">
      <c r="A9" s="79">
        <v>5</v>
      </c>
      <c r="B9" s="80" t="s">
        <v>15</v>
      </c>
      <c r="C9" s="81" t="s">
        <v>11</v>
      </c>
      <c r="D9" s="82">
        <f>5523.325+1133.339</f>
        <v>6656.664</v>
      </c>
      <c r="E9" s="23"/>
      <c r="F9" s="83">
        <f t="shared" si="0"/>
        <v>0</v>
      </c>
      <c r="G9" s="25"/>
    </row>
    <row r="10" ht="21" customHeight="1" spans="1:7">
      <c r="A10" s="79">
        <v>6</v>
      </c>
      <c r="B10" s="80" t="s">
        <v>16</v>
      </c>
      <c r="C10" s="81" t="s">
        <v>11</v>
      </c>
      <c r="D10" s="82">
        <v>2879.28</v>
      </c>
      <c r="E10" s="23"/>
      <c r="F10" s="83">
        <f t="shared" si="0"/>
        <v>0</v>
      </c>
      <c r="G10" s="25"/>
    </row>
    <row r="11" ht="21" customHeight="1" spans="1:7">
      <c r="A11" s="79">
        <v>7</v>
      </c>
      <c r="B11" s="80" t="s">
        <v>17</v>
      </c>
      <c r="C11" s="81" t="s">
        <v>11</v>
      </c>
      <c r="D11" s="82">
        <f>5152.76+884</f>
        <v>6036.76</v>
      </c>
      <c r="E11" s="23"/>
      <c r="F11" s="83">
        <f t="shared" si="0"/>
        <v>0</v>
      </c>
      <c r="G11" s="25"/>
    </row>
    <row r="12" ht="21" customHeight="1" spans="1:7">
      <c r="A12" s="79">
        <v>8</v>
      </c>
      <c r="B12" s="80" t="s">
        <v>18</v>
      </c>
      <c r="C12" s="81" t="s">
        <v>11</v>
      </c>
      <c r="D12" s="82">
        <v>2582.82</v>
      </c>
      <c r="E12" s="23"/>
      <c r="F12" s="83">
        <f t="shared" si="0"/>
        <v>0</v>
      </c>
      <c r="G12" s="25"/>
    </row>
    <row r="13" ht="21" customHeight="1" spans="1:7">
      <c r="A13" s="79">
        <v>9</v>
      </c>
      <c r="B13" s="80" t="s">
        <v>20</v>
      </c>
      <c r="C13" s="81" t="s">
        <v>11</v>
      </c>
      <c r="D13" s="82">
        <v>7041.51</v>
      </c>
      <c r="E13" s="23"/>
      <c r="F13" s="83">
        <f t="shared" si="0"/>
        <v>0</v>
      </c>
      <c r="G13" s="25"/>
    </row>
    <row r="14" ht="21" customHeight="1" spans="1:7">
      <c r="A14" s="79">
        <v>10</v>
      </c>
      <c r="B14" s="80" t="s">
        <v>91</v>
      </c>
      <c r="C14" s="81" t="s">
        <v>22</v>
      </c>
      <c r="D14" s="82">
        <v>8690.8</v>
      </c>
      <c r="E14" s="23"/>
      <c r="F14" s="83">
        <f t="shared" si="0"/>
        <v>0</v>
      </c>
      <c r="G14" s="25"/>
    </row>
    <row r="15" ht="21" customHeight="1" spans="1:7">
      <c r="A15" s="79">
        <v>11</v>
      </c>
      <c r="B15" s="80" t="s">
        <v>23</v>
      </c>
      <c r="C15" s="81" t="s">
        <v>24</v>
      </c>
      <c r="D15" s="82">
        <v>957.88</v>
      </c>
      <c r="E15" s="23"/>
      <c r="F15" s="83">
        <f t="shared" si="0"/>
        <v>0</v>
      </c>
      <c r="G15" s="25"/>
    </row>
    <row r="16" ht="21" customHeight="1" spans="1:7">
      <c r="A16" s="79">
        <v>12</v>
      </c>
      <c r="B16" s="80" t="s">
        <v>25</v>
      </c>
      <c r="C16" s="81" t="s">
        <v>24</v>
      </c>
      <c r="D16" s="82">
        <v>7471</v>
      </c>
      <c r="E16" s="23"/>
      <c r="F16" s="83">
        <f t="shared" si="0"/>
        <v>0</v>
      </c>
      <c r="G16" s="25"/>
    </row>
    <row r="17" ht="21" customHeight="1" spans="1:7">
      <c r="A17" s="79">
        <v>13</v>
      </c>
      <c r="B17" s="80" t="s">
        <v>26</v>
      </c>
      <c r="C17" s="81" t="s">
        <v>11</v>
      </c>
      <c r="D17" s="82">
        <v>23.575</v>
      </c>
      <c r="E17" s="23"/>
      <c r="F17" s="83">
        <f t="shared" si="0"/>
        <v>0</v>
      </c>
      <c r="G17" s="25"/>
    </row>
    <row r="18" ht="21" customHeight="1" spans="1:7">
      <c r="A18" s="79">
        <v>14</v>
      </c>
      <c r="B18" s="80" t="s">
        <v>28</v>
      </c>
      <c r="C18" s="81" t="s">
        <v>11</v>
      </c>
      <c r="D18" s="85">
        <v>39286.863</v>
      </c>
      <c r="E18" s="23"/>
      <c r="F18" s="83">
        <f t="shared" si="0"/>
        <v>0</v>
      </c>
      <c r="G18" s="25"/>
    </row>
    <row r="19" ht="21" customHeight="1" spans="1:7">
      <c r="A19" s="36" t="s">
        <v>29</v>
      </c>
      <c r="B19" s="37"/>
      <c r="C19" s="37"/>
      <c r="D19" s="38"/>
      <c r="E19" s="23"/>
      <c r="F19" s="61">
        <f>SUM(F5:F18)</f>
        <v>0</v>
      </c>
      <c r="G19" s="25"/>
    </row>
    <row r="20" ht="21" customHeight="1" spans="1:7">
      <c r="A20" s="72" t="s">
        <v>36</v>
      </c>
      <c r="B20" s="73"/>
      <c r="C20" s="86"/>
      <c r="D20" s="87"/>
      <c r="E20" s="39"/>
      <c r="F20" s="83"/>
      <c r="G20" s="25"/>
    </row>
    <row r="21" ht="21" customHeight="1" spans="1:7">
      <c r="A21" s="79">
        <v>1</v>
      </c>
      <c r="B21" s="80" t="s">
        <v>37</v>
      </c>
      <c r="C21" s="21" t="s">
        <v>11</v>
      </c>
      <c r="D21" s="87">
        <v>3486.02</v>
      </c>
      <c r="E21" s="23"/>
      <c r="F21" s="83">
        <f t="shared" ref="F21:F37" si="1">D21*E21</f>
        <v>0</v>
      </c>
      <c r="G21" s="25"/>
    </row>
    <row r="22" ht="21" customHeight="1" spans="1:7">
      <c r="A22" s="79">
        <v>2</v>
      </c>
      <c r="B22" s="80" t="s">
        <v>14</v>
      </c>
      <c r="C22" s="21" t="s">
        <v>11</v>
      </c>
      <c r="D22" s="87">
        <v>475</v>
      </c>
      <c r="E22" s="23"/>
      <c r="F22" s="83">
        <f t="shared" si="1"/>
        <v>0</v>
      </c>
      <c r="G22" s="25"/>
    </row>
    <row r="23" ht="21" customHeight="1" spans="1:7">
      <c r="A23" s="79">
        <v>3</v>
      </c>
      <c r="B23" s="86" t="s">
        <v>12</v>
      </c>
      <c r="C23" s="21" t="s">
        <v>11</v>
      </c>
      <c r="D23" s="87">
        <v>1975</v>
      </c>
      <c r="E23" s="23"/>
      <c r="F23" s="83">
        <f t="shared" si="1"/>
        <v>0</v>
      </c>
      <c r="G23" s="25"/>
    </row>
    <row r="24" ht="21" customHeight="1" spans="1:7">
      <c r="A24" s="79">
        <v>4</v>
      </c>
      <c r="B24" s="86" t="s">
        <v>38</v>
      </c>
      <c r="C24" s="21" t="s">
        <v>11</v>
      </c>
      <c r="D24" s="87">
        <v>19819</v>
      </c>
      <c r="E24" s="23"/>
      <c r="F24" s="83">
        <f t="shared" si="1"/>
        <v>0</v>
      </c>
      <c r="G24" s="25"/>
    </row>
    <row r="25" ht="21" customHeight="1" spans="1:7">
      <c r="A25" s="79">
        <v>5</v>
      </c>
      <c r="B25" s="86" t="s">
        <v>39</v>
      </c>
      <c r="C25" s="21" t="s">
        <v>24</v>
      </c>
      <c r="D25" s="87">
        <v>8986.5</v>
      </c>
      <c r="E25" s="23"/>
      <c r="F25" s="83">
        <f t="shared" si="1"/>
        <v>0</v>
      </c>
      <c r="G25" s="25"/>
    </row>
    <row r="26" ht="21" customHeight="1" spans="1:7">
      <c r="A26" s="79">
        <v>6</v>
      </c>
      <c r="B26" s="86" t="s">
        <v>40</v>
      </c>
      <c r="C26" s="21" t="s">
        <v>24</v>
      </c>
      <c r="D26" s="87">
        <v>16147.18</v>
      </c>
      <c r="E26" s="23"/>
      <c r="F26" s="83">
        <f t="shared" si="1"/>
        <v>0</v>
      </c>
      <c r="G26" s="25"/>
    </row>
    <row r="27" ht="21" customHeight="1" spans="1:7">
      <c r="A27" s="79">
        <v>7</v>
      </c>
      <c r="B27" s="86" t="s">
        <v>41</v>
      </c>
      <c r="C27" s="21" t="s">
        <v>24</v>
      </c>
      <c r="D27" s="87">
        <v>17880.5</v>
      </c>
      <c r="E27" s="23"/>
      <c r="F27" s="83">
        <f t="shared" si="1"/>
        <v>0</v>
      </c>
      <c r="G27" s="25"/>
    </row>
    <row r="28" ht="21" customHeight="1" spans="1:7">
      <c r="A28" s="79">
        <v>8</v>
      </c>
      <c r="B28" s="86" t="s">
        <v>44</v>
      </c>
      <c r="C28" s="21" t="s">
        <v>11</v>
      </c>
      <c r="D28" s="87">
        <v>1.225</v>
      </c>
      <c r="E28" s="23"/>
      <c r="F28" s="83">
        <f t="shared" si="1"/>
        <v>0</v>
      </c>
      <c r="G28" s="28" t="s">
        <v>19</v>
      </c>
    </row>
    <row r="29" ht="21" customHeight="1" spans="1:7">
      <c r="A29" s="79">
        <v>9</v>
      </c>
      <c r="B29" s="86" t="s">
        <v>45</v>
      </c>
      <c r="C29" s="21" t="s">
        <v>24</v>
      </c>
      <c r="D29" s="87">
        <v>12.2</v>
      </c>
      <c r="E29" s="23"/>
      <c r="F29" s="83">
        <f t="shared" si="1"/>
        <v>0</v>
      </c>
      <c r="G29" s="28" t="s">
        <v>19</v>
      </c>
    </row>
    <row r="30" ht="21" customHeight="1" spans="1:7">
      <c r="A30" s="79">
        <v>10</v>
      </c>
      <c r="B30" s="86" t="s">
        <v>46</v>
      </c>
      <c r="C30" s="21" t="s">
        <v>47</v>
      </c>
      <c r="D30" s="87">
        <v>7</v>
      </c>
      <c r="E30" s="23"/>
      <c r="F30" s="83">
        <f t="shared" si="1"/>
        <v>0</v>
      </c>
      <c r="G30" s="28" t="s">
        <v>19</v>
      </c>
    </row>
    <row r="31" ht="21" customHeight="1" spans="1:7">
      <c r="A31" s="79">
        <v>11</v>
      </c>
      <c r="B31" s="86" t="s">
        <v>48</v>
      </c>
      <c r="C31" s="21" t="s">
        <v>47</v>
      </c>
      <c r="D31" s="87">
        <v>64</v>
      </c>
      <c r="E31" s="23"/>
      <c r="F31" s="83">
        <f t="shared" si="1"/>
        <v>0</v>
      </c>
      <c r="G31" s="28" t="s">
        <v>19</v>
      </c>
    </row>
    <row r="32" ht="21" customHeight="1" spans="1:7">
      <c r="A32" s="79">
        <v>12</v>
      </c>
      <c r="B32" s="86" t="s">
        <v>49</v>
      </c>
      <c r="C32" s="21" t="s">
        <v>22</v>
      </c>
      <c r="D32" s="87">
        <v>2958.5</v>
      </c>
      <c r="E32" s="23"/>
      <c r="F32" s="83">
        <f t="shared" si="1"/>
        <v>0</v>
      </c>
      <c r="G32" s="28" t="s">
        <v>19</v>
      </c>
    </row>
    <row r="33" ht="21" customHeight="1" spans="1:7">
      <c r="A33" s="79">
        <v>13</v>
      </c>
      <c r="B33" s="86" t="s">
        <v>50</v>
      </c>
      <c r="C33" s="21" t="s">
        <v>51</v>
      </c>
      <c r="D33" s="87">
        <v>7</v>
      </c>
      <c r="E33" s="23"/>
      <c r="F33" s="83">
        <f t="shared" si="1"/>
        <v>0</v>
      </c>
      <c r="G33" s="28"/>
    </row>
    <row r="34" ht="21" customHeight="1" spans="1:7">
      <c r="A34" s="79">
        <v>14</v>
      </c>
      <c r="B34" s="86" t="s">
        <v>53</v>
      </c>
      <c r="C34" s="21" t="s">
        <v>51</v>
      </c>
      <c r="D34" s="87">
        <v>3</v>
      </c>
      <c r="E34" s="23"/>
      <c r="F34" s="83">
        <f t="shared" si="1"/>
        <v>0</v>
      </c>
      <c r="G34" s="28"/>
    </row>
    <row r="35" ht="21" customHeight="1" spans="1:7">
      <c r="A35" s="79">
        <v>15</v>
      </c>
      <c r="B35" s="86" t="s">
        <v>52</v>
      </c>
      <c r="C35" s="21" t="s">
        <v>51</v>
      </c>
      <c r="D35" s="87">
        <v>9</v>
      </c>
      <c r="E35" s="23"/>
      <c r="F35" s="83">
        <f t="shared" si="1"/>
        <v>0</v>
      </c>
      <c r="G35" s="28"/>
    </row>
    <row r="36" ht="21" customHeight="1" spans="1:7">
      <c r="A36" s="79">
        <v>16</v>
      </c>
      <c r="B36" s="86" t="s">
        <v>54</v>
      </c>
      <c r="C36" s="21" t="s">
        <v>11</v>
      </c>
      <c r="D36" s="87">
        <v>15.15</v>
      </c>
      <c r="E36" s="23"/>
      <c r="F36" s="83">
        <f t="shared" si="1"/>
        <v>0</v>
      </c>
      <c r="G36" s="28" t="s">
        <v>19</v>
      </c>
    </row>
    <row r="37" ht="21" customHeight="1" spans="1:7">
      <c r="A37" s="79">
        <v>17</v>
      </c>
      <c r="B37" s="86" t="s">
        <v>55</v>
      </c>
      <c r="C37" s="21" t="s">
        <v>24</v>
      </c>
      <c r="D37" s="87">
        <v>153.73</v>
      </c>
      <c r="E37" s="23"/>
      <c r="F37" s="83">
        <f t="shared" si="1"/>
        <v>0</v>
      </c>
      <c r="G37" s="28"/>
    </row>
    <row r="38" ht="21" customHeight="1" spans="1:7">
      <c r="A38" s="36" t="s">
        <v>29</v>
      </c>
      <c r="B38" s="37"/>
      <c r="C38" s="37"/>
      <c r="D38" s="38"/>
      <c r="E38" s="39"/>
      <c r="F38" s="61">
        <f>SUM(F21:F37)</f>
        <v>0</v>
      </c>
      <c r="G38" s="25"/>
    </row>
    <row r="39" ht="21" customHeight="1" spans="1:7">
      <c r="A39" s="72" t="s">
        <v>83</v>
      </c>
      <c r="B39" s="86"/>
      <c r="C39" s="81"/>
      <c r="D39" s="87"/>
      <c r="E39" s="39"/>
      <c r="F39" s="83"/>
      <c r="G39" s="25"/>
    </row>
    <row r="40" ht="21" customHeight="1" spans="1:7">
      <c r="A40" s="79">
        <v>1</v>
      </c>
      <c r="B40" s="88" t="s">
        <v>87</v>
      </c>
      <c r="C40" s="81" t="s">
        <v>47</v>
      </c>
      <c r="D40" s="87">
        <v>8</v>
      </c>
      <c r="E40" s="39"/>
      <c r="F40" s="83">
        <f>D40*E40</f>
        <v>0</v>
      </c>
      <c r="G40" s="28"/>
    </row>
    <row r="41" ht="21" customHeight="1" spans="1:7">
      <c r="A41" s="79">
        <v>2</v>
      </c>
      <c r="B41" s="88" t="s">
        <v>58</v>
      </c>
      <c r="C41" s="81" t="s">
        <v>59</v>
      </c>
      <c r="D41" s="87">
        <v>8</v>
      </c>
      <c r="E41" s="39"/>
      <c r="F41" s="83">
        <f>D41*E41</f>
        <v>0</v>
      </c>
      <c r="G41" s="28"/>
    </row>
    <row r="42" ht="21" customHeight="1" spans="1:7">
      <c r="A42" s="36" t="s">
        <v>29</v>
      </c>
      <c r="B42" s="89"/>
      <c r="C42" s="89"/>
      <c r="D42" s="90"/>
      <c r="E42" s="91"/>
      <c r="F42" s="61">
        <f>SUM(F40:F41)</f>
        <v>0</v>
      </c>
      <c r="G42" s="25"/>
    </row>
    <row r="43" ht="21" customHeight="1" spans="1:7">
      <c r="A43" s="57" t="s">
        <v>60</v>
      </c>
      <c r="B43" s="58"/>
      <c r="C43" s="58"/>
      <c r="D43" s="59"/>
      <c r="E43" s="60"/>
      <c r="F43" s="61">
        <f>F42+F38+F19</f>
        <v>0</v>
      </c>
      <c r="G43" s="25"/>
    </row>
    <row r="44" ht="21" customHeight="1" spans="1:7">
      <c r="A44" s="62" t="s">
        <v>92</v>
      </c>
      <c r="B44" s="63"/>
      <c r="C44" s="63"/>
      <c r="D44" s="64"/>
      <c r="E44" s="65"/>
      <c r="F44" s="61">
        <f>F43*0.03</f>
        <v>0</v>
      </c>
      <c r="G44" s="25"/>
    </row>
    <row r="45" ht="21" customHeight="1" spans="1:7">
      <c r="A45" s="66" t="s">
        <v>62</v>
      </c>
      <c r="B45" s="67"/>
      <c r="C45" s="67"/>
      <c r="D45" s="68"/>
      <c r="E45" s="69"/>
      <c r="F45" s="61">
        <f>F43+F44</f>
        <v>0</v>
      </c>
      <c r="G45" s="25"/>
    </row>
    <row r="46" spans="1:7">
      <c r="E46" s="70"/>
    </row>
    <row r="47" spans="1:7">
      <c r="E47" s="70"/>
    </row>
    <row r="48" spans="1:7">
      <c r="E48" s="70"/>
    </row>
    <row r="49" spans="5:5">
      <c r="E49" s="70"/>
    </row>
    <row r="50" spans="5:5">
      <c r="E50" s="70"/>
    </row>
    <row r="51" spans="5:5">
      <c r="E51" s="70"/>
    </row>
    <row r="52" spans="5:5">
      <c r="E52" s="70"/>
    </row>
    <row r="53" spans="5:5">
      <c r="E53" s="70"/>
    </row>
    <row r="54" spans="5:5">
      <c r="E54" s="70"/>
    </row>
    <row r="55" spans="5:5">
      <c r="E55" s="70"/>
    </row>
    <row r="56" spans="5:5">
      <c r="E56" s="70"/>
    </row>
    <row r="57" spans="5:5">
      <c r="E57" s="70"/>
    </row>
    <row r="58" spans="5:5">
      <c r="E58" s="70"/>
    </row>
    <row r="59" spans="5:5">
      <c r="E59" s="70"/>
    </row>
    <row r="60" spans="5:5">
      <c r="E60" s="70"/>
    </row>
    <row r="61" spans="5:5">
      <c r="E61" s="70"/>
    </row>
    <row r="62" spans="5:5">
      <c r="E62" s="70"/>
    </row>
    <row r="63" spans="5:5">
      <c r="E63" s="70"/>
    </row>
    <row r="64" spans="5:5">
      <c r="E64" s="70"/>
    </row>
    <row r="65" spans="5:5">
      <c r="E65" s="70"/>
    </row>
    <row r="66" spans="5:5">
      <c r="E66" s="70"/>
    </row>
    <row r="67" spans="5:5">
      <c r="E67" s="70"/>
    </row>
    <row r="68" spans="5:5">
      <c r="E68" s="70"/>
    </row>
    <row r="69" spans="5:5">
      <c r="E69" s="70"/>
    </row>
    <row r="70" spans="5:5">
      <c r="E70" s="70"/>
    </row>
    <row r="71" spans="5:5">
      <c r="E71" s="70"/>
    </row>
    <row r="72" spans="5:5">
      <c r="E72" s="70"/>
    </row>
    <row r="73" spans="5:5">
      <c r="E73" s="70"/>
    </row>
    <row r="74" spans="5:5">
      <c r="E74" s="70"/>
    </row>
    <row r="75" spans="5:5">
      <c r="E75" s="70"/>
    </row>
    <row r="76" spans="5:5">
      <c r="E76" s="70"/>
    </row>
    <row r="77" spans="5:5">
      <c r="E77" s="70"/>
    </row>
    <row r="78" spans="5:5">
      <c r="E78" s="70"/>
    </row>
    <row r="79" spans="5:5">
      <c r="E79" s="70"/>
    </row>
    <row r="80" spans="5:5">
      <c r="E80" s="70"/>
    </row>
    <row r="81" spans="5:5">
      <c r="E81" s="70"/>
    </row>
    <row r="82" spans="5:5">
      <c r="E82" s="70"/>
    </row>
    <row r="83" spans="5:5">
      <c r="E83" s="70"/>
    </row>
    <row r="84" spans="5:5">
      <c r="E84" s="70"/>
    </row>
    <row r="85" spans="5:5">
      <c r="E85" s="70"/>
    </row>
    <row r="86" spans="5:5">
      <c r="E86" s="70"/>
    </row>
    <row r="87" spans="5:5">
      <c r="E87" s="70"/>
    </row>
    <row r="88" spans="5:5">
      <c r="E88" s="70"/>
    </row>
    <row r="89" spans="5:5">
      <c r="E89" s="70"/>
    </row>
    <row r="90" spans="5:5">
      <c r="E90" s="70"/>
    </row>
    <row r="91" spans="5:5">
      <c r="E91" s="70"/>
    </row>
    <row r="92" spans="5:5">
      <c r="E92" s="70"/>
    </row>
    <row r="93" spans="5:5">
      <c r="E93" s="70"/>
    </row>
    <row r="94" spans="5:5">
      <c r="E94" s="70"/>
    </row>
    <row r="95" spans="5:5">
      <c r="E95" s="70"/>
    </row>
    <row r="96" spans="5:5">
      <c r="E96" s="70"/>
    </row>
    <row r="97" spans="5:5">
      <c r="E97" s="70"/>
    </row>
    <row r="98" spans="5:5">
      <c r="E98" s="70"/>
    </row>
    <row r="99" spans="5:5">
      <c r="E99" s="70"/>
    </row>
    <row r="100" spans="5:5">
      <c r="E100" s="70"/>
    </row>
    <row r="101" spans="5:5">
      <c r="E101" s="71"/>
    </row>
  </sheetData>
  <autoFilter xmlns:etc="http://www.wps.cn/officeDocument/2017/etCustomData" ref="A1:G45" etc:filterBottomFollowUsedRange="0">
    <extLst/>
  </autoFilter>
  <mergeCells count="8">
    <mergeCell ref="A1:F1"/>
    <mergeCell ref="A2:G2"/>
    <mergeCell ref="A4:B4"/>
    <mergeCell ref="A20:C20"/>
    <mergeCell ref="A39:B39"/>
    <mergeCell ref="A43:E43"/>
    <mergeCell ref="A44:E44"/>
    <mergeCell ref="A45:E45"/>
  </mergeCells>
  <pageMargins left="0.75" right="0.75" top="1" bottom="1" header="0.5" footer="0.5"/>
  <pageSetup paperSize="9" scale="8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7"/>
  <sheetViews>
    <sheetView tabSelected="1" zoomScale="130" zoomScaleNormal="130" workbookViewId="0">
      <selection activeCell="H4" sqref="H4"/>
    </sheetView>
  </sheetViews>
  <sheetFormatPr defaultColWidth="8.8" defaultRowHeight="14.25" outlineLevelCol="6"/>
  <cols>
    <col min="1" max="1" width="6.625" style="1" customWidth="1"/>
    <col min="2" max="2" width="32.05" style="1" customWidth="1"/>
    <col min="3" max="3" width="8.75" style="1" customWidth="1"/>
    <col min="4" max="4" width="12.375" style="2" customWidth="1"/>
    <col min="5" max="5" width="11.8833333333333" style="3" customWidth="1"/>
    <col min="6" max="6" width="16" style="4" customWidth="1"/>
    <col min="7" max="7" width="10.2916666666667" style="4" customWidth="1"/>
    <col min="8" max="8" width="11.6"/>
    <col min="9" max="9" width="12.625"/>
    <col min="10" max="10" width="11.6"/>
  </cols>
  <sheetData>
    <row r="1" ht="27" customHeight="1" spans="1:7">
      <c r="A1" s="5" t="s">
        <v>93</v>
      </c>
      <c r="B1" s="5"/>
      <c r="C1" s="5"/>
      <c r="D1" s="6"/>
      <c r="E1" s="7"/>
      <c r="F1" s="8"/>
    </row>
    <row r="2" ht="21" customHeight="1" spans="1:7">
      <c r="A2" s="9" t="s">
        <v>94</v>
      </c>
      <c r="B2" s="10"/>
      <c r="C2" s="10"/>
      <c r="D2" s="11"/>
      <c r="E2" s="12"/>
      <c r="F2" s="10"/>
      <c r="G2" s="13"/>
    </row>
    <row r="3" ht="50" customHeight="1" spans="1:7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18" t="s">
        <v>8</v>
      </c>
    </row>
    <row r="4" ht="21" customHeight="1" spans="1:7">
      <c r="A4" s="19" t="s">
        <v>95</v>
      </c>
      <c r="B4" s="20"/>
      <c r="C4" s="21"/>
      <c r="D4" s="22"/>
      <c r="E4" s="23"/>
      <c r="F4" s="24"/>
      <c r="G4" s="25"/>
    </row>
    <row r="5" ht="21" customHeight="1" spans="1:7">
      <c r="A5" s="26">
        <v>1</v>
      </c>
      <c r="B5" s="27" t="s">
        <v>73</v>
      </c>
      <c r="C5" s="21" t="s">
        <v>11</v>
      </c>
      <c r="D5" s="22">
        <v>30.6</v>
      </c>
      <c r="E5" s="23"/>
      <c r="F5" s="24">
        <f>E5*D5</f>
        <v>0</v>
      </c>
      <c r="G5" s="25"/>
    </row>
    <row r="6" ht="21" customHeight="1" spans="1:7">
      <c r="A6" s="26">
        <v>2</v>
      </c>
      <c r="B6" s="27" t="s">
        <v>74</v>
      </c>
      <c r="C6" s="21" t="s">
        <v>75</v>
      </c>
      <c r="D6" s="22">
        <v>3.809</v>
      </c>
      <c r="E6" s="23"/>
      <c r="F6" s="24">
        <f t="shared" ref="F6:F20" si="0">E6*D6</f>
        <v>0</v>
      </c>
      <c r="G6" s="28"/>
    </row>
    <row r="7" ht="21" customHeight="1" spans="1:7">
      <c r="A7" s="26">
        <v>3</v>
      </c>
      <c r="B7" s="27" t="s">
        <v>45</v>
      </c>
      <c r="C7" s="21" t="s">
        <v>24</v>
      </c>
      <c r="D7" s="22">
        <v>2954.218</v>
      </c>
      <c r="E7" s="23"/>
      <c r="F7" s="24">
        <f t="shared" si="0"/>
        <v>0</v>
      </c>
      <c r="G7" s="28"/>
    </row>
    <row r="8" ht="21" customHeight="1" spans="1:7">
      <c r="A8" s="26">
        <v>4</v>
      </c>
      <c r="B8" s="27" t="s">
        <v>66</v>
      </c>
      <c r="C8" s="21" t="s">
        <v>11</v>
      </c>
      <c r="D8" s="29">
        <v>95816.524</v>
      </c>
      <c r="E8" s="23"/>
      <c r="F8" s="24">
        <f t="shared" si="0"/>
        <v>0</v>
      </c>
      <c r="G8" s="30"/>
    </row>
    <row r="9" ht="21" customHeight="1" spans="1:7">
      <c r="A9" s="26">
        <v>5</v>
      </c>
      <c r="B9" s="27" t="s">
        <v>67</v>
      </c>
      <c r="C9" s="21" t="s">
        <v>11</v>
      </c>
      <c r="D9" s="29">
        <v>23994.231</v>
      </c>
      <c r="E9" s="23"/>
      <c r="F9" s="24">
        <f t="shared" si="0"/>
        <v>0</v>
      </c>
      <c r="G9" s="30"/>
    </row>
    <row r="10" ht="21" customHeight="1" spans="1:7">
      <c r="A10" s="26">
        <v>6</v>
      </c>
      <c r="B10" s="27" t="s">
        <v>68</v>
      </c>
      <c r="C10" s="21" t="s">
        <v>11</v>
      </c>
      <c r="D10" s="22">
        <v>39341.715</v>
      </c>
      <c r="E10" s="23"/>
      <c r="F10" s="24">
        <f t="shared" si="0"/>
        <v>0</v>
      </c>
      <c r="G10" s="28" t="s">
        <v>19</v>
      </c>
    </row>
    <row r="11" ht="21" customHeight="1" spans="1:7">
      <c r="A11" s="26">
        <v>7</v>
      </c>
      <c r="B11" s="27" t="s">
        <v>96</v>
      </c>
      <c r="C11" s="21" t="s">
        <v>24</v>
      </c>
      <c r="D11" s="31">
        <v>9192.947</v>
      </c>
      <c r="E11" s="23"/>
      <c r="F11" s="24">
        <f t="shared" si="0"/>
        <v>0</v>
      </c>
      <c r="G11" s="28"/>
    </row>
    <row r="12" ht="21" customHeight="1" spans="1:7">
      <c r="A12" s="26">
        <v>8</v>
      </c>
      <c r="B12" s="27" t="s">
        <v>97</v>
      </c>
      <c r="C12" s="21" t="s">
        <v>11</v>
      </c>
      <c r="D12" s="31">
        <v>30883.112</v>
      </c>
      <c r="E12" s="23"/>
      <c r="F12" s="24">
        <f t="shared" si="0"/>
        <v>0</v>
      </c>
      <c r="G12" s="28"/>
    </row>
    <row r="13" ht="21" customHeight="1" spans="1:7">
      <c r="A13" s="26">
        <v>9</v>
      </c>
      <c r="B13" s="27" t="s">
        <v>81</v>
      </c>
      <c r="C13" s="21" t="s">
        <v>22</v>
      </c>
      <c r="D13" s="31">
        <v>12750</v>
      </c>
      <c r="E13" s="23"/>
      <c r="F13" s="24">
        <f t="shared" si="0"/>
        <v>0</v>
      </c>
      <c r="G13" s="28"/>
    </row>
    <row r="14" ht="21" customHeight="1" spans="1:7">
      <c r="A14" s="26">
        <v>10</v>
      </c>
      <c r="B14" s="27" t="s">
        <v>25</v>
      </c>
      <c r="C14" s="21" t="s">
        <v>24</v>
      </c>
      <c r="D14" s="31">
        <v>41974</v>
      </c>
      <c r="E14" s="23"/>
      <c r="F14" s="24">
        <f t="shared" si="0"/>
        <v>0</v>
      </c>
      <c r="G14" s="28"/>
    </row>
    <row r="15" ht="21" customHeight="1" spans="1:7">
      <c r="A15" s="26">
        <v>11</v>
      </c>
      <c r="B15" s="27" t="s">
        <v>26</v>
      </c>
      <c r="C15" s="21" t="s">
        <v>11</v>
      </c>
      <c r="D15" s="31">
        <v>433.52</v>
      </c>
      <c r="E15" s="23"/>
      <c r="F15" s="24">
        <f t="shared" si="0"/>
        <v>0</v>
      </c>
      <c r="G15" s="28"/>
    </row>
    <row r="16" ht="21" customHeight="1" spans="1:7">
      <c r="A16" s="26">
        <v>12</v>
      </c>
      <c r="B16" s="27" t="s">
        <v>46</v>
      </c>
      <c r="C16" s="21" t="s">
        <v>47</v>
      </c>
      <c r="D16" s="31">
        <v>38</v>
      </c>
      <c r="E16" s="23"/>
      <c r="F16" s="24">
        <f t="shared" si="0"/>
        <v>0</v>
      </c>
      <c r="G16" s="28"/>
    </row>
    <row r="17" ht="21" customHeight="1" spans="1:7">
      <c r="A17" s="26">
        <v>13</v>
      </c>
      <c r="B17" s="27" t="s">
        <v>65</v>
      </c>
      <c r="C17" s="21" t="s">
        <v>11</v>
      </c>
      <c r="D17" s="22">
        <v>260.965</v>
      </c>
      <c r="E17" s="23"/>
      <c r="F17" s="24">
        <f t="shared" si="0"/>
        <v>0</v>
      </c>
      <c r="G17" s="28"/>
    </row>
    <row r="18" ht="21" customHeight="1" spans="1:7">
      <c r="A18" s="26">
        <v>14</v>
      </c>
      <c r="B18" s="20" t="s">
        <v>69</v>
      </c>
      <c r="C18" s="21" t="s">
        <v>11</v>
      </c>
      <c r="D18" s="31">
        <v>158.08</v>
      </c>
      <c r="E18" s="23"/>
      <c r="F18" s="24">
        <f t="shared" si="0"/>
        <v>0</v>
      </c>
      <c r="G18" s="28"/>
    </row>
    <row r="19" ht="21" customHeight="1" spans="1:7">
      <c r="A19" s="26">
        <v>15</v>
      </c>
      <c r="B19" s="32" t="s">
        <v>98</v>
      </c>
      <c r="C19" s="33" t="s">
        <v>22</v>
      </c>
      <c r="D19" s="34">
        <v>90</v>
      </c>
      <c r="E19" s="35"/>
      <c r="F19" s="24">
        <f t="shared" si="0"/>
        <v>0</v>
      </c>
      <c r="G19" s="28"/>
    </row>
    <row r="20" ht="21" customHeight="1" spans="1:7">
      <c r="A20" s="26">
        <v>16</v>
      </c>
      <c r="B20" s="32" t="s">
        <v>99</v>
      </c>
      <c r="C20" s="33" t="s">
        <v>22</v>
      </c>
      <c r="D20" s="34">
        <v>50</v>
      </c>
      <c r="E20" s="35"/>
      <c r="F20" s="24">
        <f t="shared" si="0"/>
        <v>0</v>
      </c>
      <c r="G20" s="28"/>
    </row>
    <row r="21" ht="21" customHeight="1" spans="1:7">
      <c r="A21" s="36" t="s">
        <v>29</v>
      </c>
      <c r="B21" s="37"/>
      <c r="C21" s="37"/>
      <c r="D21" s="38"/>
      <c r="E21" s="39"/>
      <c r="F21" s="40">
        <f>SUM(F5:F20)</f>
        <v>0</v>
      </c>
      <c r="G21" s="25"/>
    </row>
    <row r="22" ht="21" customHeight="1" spans="1:7">
      <c r="A22" s="19" t="s">
        <v>36</v>
      </c>
      <c r="B22" s="20"/>
      <c r="C22" s="41"/>
      <c r="D22" s="22"/>
      <c r="E22" s="23"/>
      <c r="F22" s="24"/>
      <c r="G22" s="25"/>
    </row>
    <row r="23" ht="21" customHeight="1" spans="1:7">
      <c r="A23" s="26">
        <v>1</v>
      </c>
      <c r="B23" s="27" t="s">
        <v>37</v>
      </c>
      <c r="C23" s="21" t="s">
        <v>11</v>
      </c>
      <c r="D23" s="22">
        <v>2759.779</v>
      </c>
      <c r="E23" s="23"/>
      <c r="F23" s="24">
        <f t="shared" ref="F23:F39" si="1">D23*E23</f>
        <v>0</v>
      </c>
      <c r="G23" s="25"/>
    </row>
    <row r="24" ht="21" customHeight="1" spans="1:7">
      <c r="A24" s="26">
        <v>2</v>
      </c>
      <c r="B24" s="27" t="s">
        <v>14</v>
      </c>
      <c r="C24" s="21" t="s">
        <v>11</v>
      </c>
      <c r="D24" s="22">
        <v>2292.901</v>
      </c>
      <c r="E24" s="23"/>
      <c r="F24" s="24">
        <f t="shared" si="1"/>
        <v>0</v>
      </c>
      <c r="G24" s="25"/>
    </row>
    <row r="25" ht="21" customHeight="1" spans="1:7">
      <c r="A25" s="26">
        <v>3</v>
      </c>
      <c r="B25" s="41" t="s">
        <v>12</v>
      </c>
      <c r="C25" s="21" t="s">
        <v>11</v>
      </c>
      <c r="D25" s="22">
        <v>5788.21</v>
      </c>
      <c r="E25" s="23"/>
      <c r="F25" s="24">
        <f t="shared" si="1"/>
        <v>0</v>
      </c>
      <c r="G25" s="25"/>
    </row>
    <row r="26" ht="21" customHeight="1" spans="1:7">
      <c r="A26" s="26">
        <v>4</v>
      </c>
      <c r="B26" s="41" t="s">
        <v>38</v>
      </c>
      <c r="C26" s="21" t="s">
        <v>24</v>
      </c>
      <c r="D26" s="22">
        <v>12566</v>
      </c>
      <c r="E26" s="23"/>
      <c r="F26" s="24">
        <f t="shared" si="1"/>
        <v>0</v>
      </c>
      <c r="G26" s="25"/>
    </row>
    <row r="27" ht="21" customHeight="1" spans="1:7">
      <c r="A27" s="26">
        <v>5</v>
      </c>
      <c r="B27" s="41" t="s">
        <v>39</v>
      </c>
      <c r="C27" s="21" t="s">
        <v>24</v>
      </c>
      <c r="D27" s="22">
        <v>24580.5</v>
      </c>
      <c r="E27" s="23"/>
      <c r="F27" s="24">
        <f t="shared" si="1"/>
        <v>0</v>
      </c>
      <c r="G27" s="25"/>
    </row>
    <row r="28" ht="21" customHeight="1" spans="1:7">
      <c r="A28" s="26">
        <v>6</v>
      </c>
      <c r="B28" s="41" t="s">
        <v>40</v>
      </c>
      <c r="C28" s="21" t="s">
        <v>24</v>
      </c>
      <c r="D28" s="22">
        <v>23531.4</v>
      </c>
      <c r="E28" s="23"/>
      <c r="F28" s="24">
        <f t="shared" si="1"/>
        <v>0</v>
      </c>
      <c r="G28" s="25"/>
    </row>
    <row r="29" ht="21" customHeight="1" spans="1:7">
      <c r="A29" s="26">
        <v>7</v>
      </c>
      <c r="B29" s="41" t="s">
        <v>41</v>
      </c>
      <c r="C29" s="21" t="s">
        <v>24</v>
      </c>
      <c r="D29" s="22">
        <v>18585</v>
      </c>
      <c r="E29" s="23"/>
      <c r="F29" s="24">
        <f t="shared" si="1"/>
        <v>0</v>
      </c>
      <c r="G29" s="25"/>
    </row>
    <row r="30" ht="21" customHeight="1" spans="1:7">
      <c r="A30" s="26">
        <v>8</v>
      </c>
      <c r="B30" s="41" t="s">
        <v>44</v>
      </c>
      <c r="C30" s="21" t="s">
        <v>11</v>
      </c>
      <c r="D30" s="22">
        <v>4.932</v>
      </c>
      <c r="E30" s="23"/>
      <c r="F30" s="24">
        <f t="shared" si="1"/>
        <v>0</v>
      </c>
      <c r="G30" s="28" t="s">
        <v>19</v>
      </c>
    </row>
    <row r="31" ht="21" customHeight="1" spans="1:7">
      <c r="A31" s="26">
        <v>9</v>
      </c>
      <c r="B31" s="41" t="s">
        <v>45</v>
      </c>
      <c r="C31" s="21" t="s">
        <v>24</v>
      </c>
      <c r="D31" s="22">
        <v>2950.24</v>
      </c>
      <c r="E31" s="23"/>
      <c r="F31" s="24">
        <f t="shared" si="1"/>
        <v>0</v>
      </c>
      <c r="G31" s="28" t="s">
        <v>19</v>
      </c>
    </row>
    <row r="32" ht="21" customHeight="1" spans="1:7">
      <c r="A32" s="26">
        <v>10</v>
      </c>
      <c r="B32" s="41" t="s">
        <v>46</v>
      </c>
      <c r="C32" s="21" t="s">
        <v>47</v>
      </c>
      <c r="D32" s="22">
        <v>8</v>
      </c>
      <c r="E32" s="23"/>
      <c r="F32" s="24">
        <f t="shared" si="1"/>
        <v>0</v>
      </c>
      <c r="G32" s="28" t="s">
        <v>19</v>
      </c>
    </row>
    <row r="33" ht="21" customHeight="1" spans="1:7">
      <c r="A33" s="26">
        <v>11</v>
      </c>
      <c r="B33" s="41" t="s">
        <v>48</v>
      </c>
      <c r="C33" s="21" t="s">
        <v>47</v>
      </c>
      <c r="D33" s="22">
        <v>54</v>
      </c>
      <c r="E33" s="23"/>
      <c r="F33" s="24">
        <f t="shared" si="1"/>
        <v>0</v>
      </c>
      <c r="G33" s="28" t="s">
        <v>19</v>
      </c>
    </row>
    <row r="34" ht="21" customHeight="1" spans="1:7">
      <c r="A34" s="26">
        <v>12</v>
      </c>
      <c r="B34" s="41" t="s">
        <v>49</v>
      </c>
      <c r="C34" s="21" t="s">
        <v>22</v>
      </c>
      <c r="D34" s="22">
        <v>464.626</v>
      </c>
      <c r="E34" s="23"/>
      <c r="F34" s="24">
        <f t="shared" si="1"/>
        <v>0</v>
      </c>
      <c r="G34" s="28" t="s">
        <v>19</v>
      </c>
    </row>
    <row r="35" ht="21" customHeight="1" spans="1:7">
      <c r="A35" s="26">
        <v>13</v>
      </c>
      <c r="B35" s="41" t="s">
        <v>50</v>
      </c>
      <c r="C35" s="21" t="s">
        <v>51</v>
      </c>
      <c r="D35" s="22">
        <v>7</v>
      </c>
      <c r="E35" s="23"/>
      <c r="F35" s="24">
        <f t="shared" si="1"/>
        <v>0</v>
      </c>
      <c r="G35" s="28"/>
    </row>
    <row r="36" ht="21" customHeight="1" spans="1:7">
      <c r="A36" s="26">
        <v>14</v>
      </c>
      <c r="B36" s="41" t="s">
        <v>53</v>
      </c>
      <c r="C36" s="21" t="s">
        <v>51</v>
      </c>
      <c r="D36" s="22">
        <v>3</v>
      </c>
      <c r="E36" s="23"/>
      <c r="F36" s="24">
        <f t="shared" si="1"/>
        <v>0</v>
      </c>
      <c r="G36" s="28"/>
    </row>
    <row r="37" ht="21" customHeight="1" spans="1:7">
      <c r="A37" s="26">
        <v>15</v>
      </c>
      <c r="B37" s="41" t="s">
        <v>52</v>
      </c>
      <c r="C37" s="21" t="s">
        <v>51</v>
      </c>
      <c r="D37" s="22">
        <v>9</v>
      </c>
      <c r="E37" s="23"/>
      <c r="F37" s="24">
        <f t="shared" si="1"/>
        <v>0</v>
      </c>
      <c r="G37" s="28"/>
    </row>
    <row r="38" ht="21" customHeight="1" spans="1:7">
      <c r="A38" s="26">
        <v>16</v>
      </c>
      <c r="B38" s="41" t="s">
        <v>100</v>
      </c>
      <c r="C38" s="21" t="s">
        <v>11</v>
      </c>
      <c r="D38" s="22">
        <v>15.15</v>
      </c>
      <c r="E38" s="23"/>
      <c r="F38" s="24">
        <f t="shared" si="1"/>
        <v>0</v>
      </c>
      <c r="G38" s="28" t="s">
        <v>19</v>
      </c>
    </row>
    <row r="39" ht="21" customHeight="1" spans="1:7">
      <c r="A39" s="26">
        <v>17</v>
      </c>
      <c r="B39" s="41" t="s">
        <v>55</v>
      </c>
      <c r="C39" s="21" t="s">
        <v>24</v>
      </c>
      <c r="D39" s="22">
        <v>4989.51</v>
      </c>
      <c r="E39" s="23"/>
      <c r="F39" s="24">
        <f t="shared" si="1"/>
        <v>0</v>
      </c>
      <c r="G39" s="28"/>
    </row>
    <row r="40" ht="21" customHeight="1" spans="1:7">
      <c r="A40" s="42">
        <v>18</v>
      </c>
      <c r="B40" s="43" t="s">
        <v>57</v>
      </c>
      <c r="C40" s="44" t="s">
        <v>47</v>
      </c>
      <c r="D40" s="45">
        <v>4</v>
      </c>
      <c r="E40" s="46"/>
      <c r="F40" s="24">
        <f t="shared" ref="F40:F47" si="2">D40*E40</f>
        <v>0</v>
      </c>
      <c r="G40" s="47"/>
    </row>
    <row r="41" ht="21" customHeight="1" spans="1:7">
      <c r="A41" s="48">
        <v>19</v>
      </c>
      <c r="B41" s="49" t="s">
        <v>101</v>
      </c>
      <c r="C41" s="21" t="s">
        <v>11</v>
      </c>
      <c r="D41" s="50">
        <v>305.88</v>
      </c>
      <c r="E41" s="23"/>
      <c r="F41" s="24">
        <f t="shared" si="2"/>
        <v>0</v>
      </c>
      <c r="G41" s="28"/>
    </row>
    <row r="42" ht="21" customHeight="1" spans="1:7">
      <c r="A42" s="48">
        <v>20</v>
      </c>
      <c r="B42" s="49" t="s">
        <v>102</v>
      </c>
      <c r="C42" s="21" t="s">
        <v>11</v>
      </c>
      <c r="D42" s="50">
        <v>655.59</v>
      </c>
      <c r="E42" s="23"/>
      <c r="F42" s="24">
        <f t="shared" si="2"/>
        <v>0</v>
      </c>
      <c r="G42" s="28"/>
    </row>
    <row r="43" ht="21" customHeight="1" spans="1:7">
      <c r="A43" s="48">
        <v>21</v>
      </c>
      <c r="B43" s="49" t="s">
        <v>103</v>
      </c>
      <c r="C43" s="21" t="s">
        <v>22</v>
      </c>
      <c r="D43" s="50">
        <v>501</v>
      </c>
      <c r="E43" s="23"/>
      <c r="F43" s="24">
        <f t="shared" si="2"/>
        <v>0</v>
      </c>
      <c r="G43" s="28"/>
    </row>
    <row r="44" ht="21" customHeight="1" spans="1:7">
      <c r="A44" s="48">
        <v>22</v>
      </c>
      <c r="B44" s="49" t="s">
        <v>25</v>
      </c>
      <c r="C44" s="21" t="s">
        <v>24</v>
      </c>
      <c r="D44" s="50">
        <v>671.4</v>
      </c>
      <c r="E44" s="23"/>
      <c r="F44" s="24">
        <f t="shared" si="2"/>
        <v>0</v>
      </c>
      <c r="G44" s="28"/>
    </row>
    <row r="45" ht="21" customHeight="1" spans="1:7">
      <c r="A45" s="48">
        <v>23</v>
      </c>
      <c r="B45" s="49" t="s">
        <v>26</v>
      </c>
      <c r="C45" s="21" t="s">
        <v>24</v>
      </c>
      <c r="D45" s="50">
        <v>8.52</v>
      </c>
      <c r="E45" s="23"/>
      <c r="F45" s="24">
        <f t="shared" si="2"/>
        <v>0</v>
      </c>
      <c r="G45" s="28"/>
    </row>
    <row r="46" ht="21" customHeight="1" spans="1:7">
      <c r="A46" s="48">
        <v>24</v>
      </c>
      <c r="B46" s="49" t="s">
        <v>42</v>
      </c>
      <c r="C46" s="21" t="s">
        <v>11</v>
      </c>
      <c r="D46" s="50">
        <v>732.8</v>
      </c>
      <c r="E46" s="23"/>
      <c r="F46" s="24">
        <f t="shared" si="2"/>
        <v>0</v>
      </c>
      <c r="G46" s="28"/>
    </row>
    <row r="47" ht="21" customHeight="1" spans="1:7">
      <c r="A47" s="48">
        <v>25</v>
      </c>
      <c r="B47" s="49" t="s">
        <v>43</v>
      </c>
      <c r="C47" s="21" t="s">
        <v>24</v>
      </c>
      <c r="D47" s="50">
        <v>73.28</v>
      </c>
      <c r="E47" s="23"/>
      <c r="F47" s="24">
        <f t="shared" si="2"/>
        <v>0</v>
      </c>
      <c r="G47" s="28"/>
    </row>
    <row r="48" ht="21" customHeight="1" spans="1:7">
      <c r="A48" s="51" t="s">
        <v>29</v>
      </c>
      <c r="B48" s="52"/>
      <c r="C48" s="52"/>
      <c r="D48" s="53"/>
      <c r="E48" s="54"/>
      <c r="F48" s="55">
        <f>SUM(F23:F47)</f>
        <v>0</v>
      </c>
      <c r="G48" s="56"/>
    </row>
    <row r="49" ht="21" customHeight="1" spans="1:7">
      <c r="A49" s="57" t="s">
        <v>60</v>
      </c>
      <c r="B49" s="58"/>
      <c r="C49" s="58"/>
      <c r="D49" s="59"/>
      <c r="E49" s="60"/>
      <c r="F49" s="61">
        <f>F48+F21</f>
        <v>0</v>
      </c>
      <c r="G49" s="25"/>
    </row>
    <row r="50" ht="21" customHeight="1" spans="1:7">
      <c r="A50" s="62" t="s">
        <v>92</v>
      </c>
      <c r="B50" s="63"/>
      <c r="C50" s="63"/>
      <c r="D50" s="64"/>
      <c r="E50" s="65"/>
      <c r="F50" s="61">
        <f>F49*0.03</f>
        <v>0</v>
      </c>
      <c r="G50" s="25"/>
    </row>
    <row r="51" ht="21" customHeight="1" spans="1:7">
      <c r="A51" s="66" t="s">
        <v>62</v>
      </c>
      <c r="B51" s="67"/>
      <c r="C51" s="67"/>
      <c r="D51" s="68"/>
      <c r="E51" s="69"/>
      <c r="F51" s="61">
        <f>F49+F50</f>
        <v>0</v>
      </c>
      <c r="G51" s="25"/>
    </row>
    <row r="52" spans="1:7">
      <c r="E52" s="70"/>
    </row>
    <row r="53" spans="1:7">
      <c r="E53" s="70"/>
    </row>
    <row r="54" spans="1:7">
      <c r="E54" s="70"/>
    </row>
    <row r="55" spans="1:7">
      <c r="E55" s="70"/>
    </row>
    <row r="56" spans="1:7">
      <c r="E56" s="70"/>
    </row>
    <row r="57" spans="1:7">
      <c r="E57" s="70"/>
    </row>
    <row r="58" spans="1:7">
      <c r="E58" s="70"/>
    </row>
    <row r="59" spans="1:7">
      <c r="E59" s="70"/>
    </row>
    <row r="60" spans="1:7">
      <c r="E60" s="70"/>
    </row>
    <row r="61" spans="1:7">
      <c r="E61" s="70"/>
    </row>
    <row r="62" spans="1:7">
      <c r="E62" s="70"/>
    </row>
    <row r="63" spans="1:7">
      <c r="E63" s="70"/>
    </row>
    <row r="64" spans="1:7">
      <c r="E64" s="70"/>
    </row>
    <row r="65" spans="5:5">
      <c r="E65" s="70"/>
    </row>
    <row r="66" spans="5:5">
      <c r="E66" s="70"/>
    </row>
    <row r="67" spans="5:5">
      <c r="E67" s="70"/>
    </row>
    <row r="68" spans="5:5">
      <c r="E68" s="70"/>
    </row>
    <row r="69" spans="5:5">
      <c r="E69" s="70"/>
    </row>
    <row r="70" spans="5:5">
      <c r="E70" s="70"/>
    </row>
    <row r="71" spans="5:5">
      <c r="E71" s="70"/>
    </row>
    <row r="72" spans="5:5">
      <c r="E72" s="70"/>
    </row>
    <row r="73" spans="5:5">
      <c r="E73" s="70"/>
    </row>
    <row r="74" spans="5:5">
      <c r="E74" s="70"/>
    </row>
    <row r="75" spans="5:5">
      <c r="E75" s="70"/>
    </row>
    <row r="76" spans="5:5">
      <c r="E76" s="70"/>
    </row>
    <row r="77" spans="5:5">
      <c r="E77" s="70"/>
    </row>
    <row r="78" spans="5:5">
      <c r="E78" s="70"/>
    </row>
    <row r="79" spans="5:5">
      <c r="E79" s="70"/>
    </row>
    <row r="80" spans="5:5">
      <c r="E80" s="70"/>
    </row>
    <row r="81" spans="5:5">
      <c r="E81" s="70"/>
    </row>
    <row r="82" spans="5:5">
      <c r="E82" s="70"/>
    </row>
    <row r="83" spans="5:5">
      <c r="E83" s="70"/>
    </row>
    <row r="84" spans="5:5">
      <c r="E84" s="70"/>
    </row>
    <row r="85" spans="5:5">
      <c r="E85" s="70"/>
    </row>
    <row r="86" spans="5:5">
      <c r="E86" s="70"/>
    </row>
    <row r="87" spans="5:5">
      <c r="E87" s="70"/>
    </row>
    <row r="88" spans="5:5">
      <c r="E88" s="70"/>
    </row>
    <row r="89" spans="5:5">
      <c r="E89" s="70"/>
    </row>
    <row r="90" spans="5:5">
      <c r="E90" s="70"/>
    </row>
    <row r="91" spans="5:5">
      <c r="E91" s="70"/>
    </row>
    <row r="92" spans="5:5">
      <c r="E92" s="70"/>
    </row>
    <row r="93" spans="5:5">
      <c r="E93" s="70"/>
    </row>
    <row r="94" spans="5:5">
      <c r="E94" s="70"/>
    </row>
    <row r="95" spans="5:5">
      <c r="E95" s="70"/>
    </row>
    <row r="96" spans="5:5">
      <c r="E96" s="70"/>
    </row>
    <row r="97" spans="5:5">
      <c r="E97" s="70"/>
    </row>
    <row r="98" spans="5:5">
      <c r="E98" s="70"/>
    </row>
    <row r="99" spans="5:5">
      <c r="E99" s="70"/>
    </row>
    <row r="100" spans="5:5">
      <c r="E100" s="70"/>
    </row>
    <row r="101" spans="5:5">
      <c r="E101" s="70"/>
    </row>
    <row r="102" spans="5:5">
      <c r="E102" s="70"/>
    </row>
    <row r="103" spans="5:5">
      <c r="E103" s="70"/>
    </row>
    <row r="104" spans="5:5">
      <c r="E104" s="70"/>
    </row>
    <row r="105" spans="5:5">
      <c r="E105" s="70"/>
    </row>
    <row r="106" spans="5:5">
      <c r="E106" s="70"/>
    </row>
    <row r="107" spans="5:5">
      <c r="E107" s="71"/>
    </row>
  </sheetData>
  <autoFilter xmlns:etc="http://www.wps.cn/officeDocument/2017/etCustomData" ref="A1:G51" etc:filterBottomFollowUsedRange="0">
    <extLst/>
  </autoFilter>
  <mergeCells count="7">
    <mergeCell ref="A1:F1"/>
    <mergeCell ref="A2:G2"/>
    <mergeCell ref="A4:B4"/>
    <mergeCell ref="A22:C22"/>
    <mergeCell ref="A49:E49"/>
    <mergeCell ref="A50:E50"/>
    <mergeCell ref="A51:E51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羊场镇</vt:lpstr>
      <vt:lpstr>六龙镇</vt:lpstr>
      <vt:lpstr>马场镇新丰社区</vt:lpstr>
      <vt:lpstr>八堡乡中箐村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2025-11-07T16:26:00Z</dcterms:created>
  <dcterms:modified xsi:type="dcterms:W3CDTF">2026-01-14T03:43:53Z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2025-12-04T11:30:23Z</vt:filetime>
  </property>
  <property fmtid="{D5CDD505-2E9C-101B-9397-08002B2CF9AE}" pid="4" name="ICV">
    <vt:lpwstr>9231BB25F69C4E589E20EA105DD8926B_13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</Properties>
</file>